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zengi\OneDrive\デスクトップ\ファイル\★③変更、入退会\R7　入会書類等\"/>
    </mc:Choice>
  </mc:AlternateContent>
  <xr:revisionPtr revIDLastSave="0" documentId="13_ncr:1_{ADAA7A00-2F7A-4751-A7DC-CF405B8D2061}" xr6:coauthVersionLast="47" xr6:coauthVersionMax="47" xr10:uidLastSave="{00000000-0000-0000-0000-000000000000}"/>
  <bookViews>
    <workbookView xWindow="-120" yWindow="-120" windowWidth="29040" windowHeight="15720" tabRatio="913" activeTab="1" xr2:uid="{0600B100-D5A7-445D-AEEF-6C805D94905F}"/>
  </bookViews>
  <sheets>
    <sheet name="目次" sheetId="41" r:id="rId1"/>
    <sheet name="01.入会申込書" sheetId="1" r:id="rId2"/>
    <sheet name="02.弁済業務保証金分担金納付書" sheetId="15" r:id="rId3"/>
    <sheet name="03.TRA入会申込書" sheetId="14" r:id="rId4"/>
    <sheet name="04.個人情報（全日）" sheetId="50" r:id="rId5"/>
    <sheet name="05.個人情報（保証）" sheetId="51" r:id="rId6"/>
    <sheet name="06.個人情報（TRA）" sheetId="52" r:id="rId7"/>
    <sheet name="07.全日本不動産政治連盟入会申込書" sheetId="30" r:id="rId8"/>
    <sheet name="08.誓約書" sheetId="36" r:id="rId9"/>
    <sheet name="09.確約書" sheetId="12" r:id="rId10"/>
    <sheet name="10.連帯保証人届出書" sheetId="13" r:id="rId11"/>
    <sheet name="11.代表者届" sheetId="11" r:id="rId12"/>
    <sheet name="12.専任宅地建物取引士届" sheetId="6" r:id="rId13"/>
    <sheet name="13.会員台帳（写真貼付）" sheetId="45" r:id="rId14"/>
    <sheet name="14.従業者名簿" sheetId="46" r:id="rId15"/>
    <sheet name="15.従業者調書（写真貼付）" sheetId="49" r:id="rId16"/>
    <sheet name="16.会員実態調査表" sheetId="47" r:id="rId17"/>
    <sheet name="17.岐阜県本部だよりについて" sheetId="48" r:id="rId18"/>
    <sheet name="18.アンケート・紹介者" sheetId="39" r:id="rId19"/>
    <sheet name="base" sheetId="25" state="hidden" r:id="rId20"/>
    <sheet name="daisei" sheetId="26" state="hidden" r:id="rId21"/>
    <sheet name="sentori" sheetId="27" state="hidden" r:id="rId22"/>
  </sheets>
  <externalReferences>
    <externalReference r:id="rId23"/>
    <externalReference r:id="rId24"/>
    <externalReference r:id="rId25"/>
  </externalReferences>
  <definedNames>
    <definedName name="branch_count" localSheetId="4">[1]base!$C$11</definedName>
    <definedName name="branch_count" localSheetId="5">[1]base!$C$11</definedName>
    <definedName name="branch_count" localSheetId="6">[1]base!$C$11</definedName>
    <definedName name="branch_count" localSheetId="13">[2]base!$C$11</definedName>
    <definedName name="branch_count" localSheetId="14">[2]base!$C$11</definedName>
    <definedName name="branch_count" localSheetId="15">[2]base!$C$11</definedName>
    <definedName name="branch_count" localSheetId="16">[2]base!$C$11</definedName>
    <definedName name="branch_count" localSheetId="17">[2]base!$C$11</definedName>
    <definedName name="branch_count" localSheetId="18">[3]base!$C$11</definedName>
    <definedName name="branch_count" localSheetId="0">[2]base!$C$11</definedName>
    <definedName name="branch_count">base!$C$11</definedName>
    <definedName name="capital" localSheetId="4">[1]base!$G$15</definedName>
    <definedName name="capital" localSheetId="5">[1]base!$G$15</definedName>
    <definedName name="capital" localSheetId="6">[1]base!$G$15</definedName>
    <definedName name="capital" localSheetId="13">[2]base!$G$15</definedName>
    <definedName name="capital" localSheetId="14">[2]base!$G$15</definedName>
    <definedName name="capital" localSheetId="15">[2]base!$G$15</definedName>
    <definedName name="capital" localSheetId="16">[2]base!$G$15</definedName>
    <definedName name="capital" localSheetId="17">[2]base!$G$15</definedName>
    <definedName name="capital" localSheetId="18">[3]base!$G$15</definedName>
    <definedName name="capital" localSheetId="0">[2]base!$G$15</definedName>
    <definedName name="capital">base!$G$15</definedName>
    <definedName name="daisei" localSheetId="4">[1]daisei!$A$3:$S$102</definedName>
    <definedName name="daisei" localSheetId="5">[1]daisei!$A$3:$S$102</definedName>
    <definedName name="daisei" localSheetId="6">[1]daisei!$A$3:$S$102</definedName>
    <definedName name="daisei" localSheetId="13">[2]daisei!$A$3:$S$102</definedName>
    <definedName name="daisei" localSheetId="14">[2]daisei!$A$3:$S$102</definedName>
    <definedName name="daisei" localSheetId="15">[2]daisei!$A$3:$S$102</definedName>
    <definedName name="daisei" localSheetId="16">[2]daisei!$A$3:$S$102</definedName>
    <definedName name="daisei" localSheetId="17">[2]daisei!$A$3:$S$102</definedName>
    <definedName name="daisei" localSheetId="18">[3]daisei!$A$3:$S$102</definedName>
    <definedName name="daisei" localSheetId="0">[2]daisei!$A$3:$S$102</definedName>
    <definedName name="daisei">daisei!$A$3:$S$102</definedName>
    <definedName name="deposit_type" localSheetId="4">[1]base!$C$8</definedName>
    <definedName name="deposit_type" localSheetId="5">[1]base!$C$8</definedName>
    <definedName name="deposit_type" localSheetId="6">[1]base!$C$8</definedName>
    <definedName name="deposit_type" localSheetId="13">[2]base!$C$8</definedName>
    <definedName name="deposit_type" localSheetId="14">[2]base!$C$8</definedName>
    <definedName name="deposit_type" localSheetId="15">[2]base!$C$8</definedName>
    <definedName name="deposit_type" localSheetId="16">[2]base!$C$8</definedName>
    <definedName name="deposit_type" localSheetId="17">[2]base!$C$8</definedName>
    <definedName name="deposit_type" localSheetId="18">[3]base!$C$8</definedName>
    <definedName name="deposit_type" localSheetId="0">[2]base!$C$8</definedName>
    <definedName name="deposit_type">base!$C$8</definedName>
    <definedName name="email1" localSheetId="4">[1]base!$G$12</definedName>
    <definedName name="email1" localSheetId="5">[1]base!$G$12</definedName>
    <definedName name="email1" localSheetId="6">[1]base!$G$12</definedName>
    <definedName name="email1" localSheetId="13">[2]base!$G$12</definedName>
    <definedName name="email1" localSheetId="14">[2]base!$G$12</definedName>
    <definedName name="email1" localSheetId="15">[2]base!$G$12</definedName>
    <definedName name="email1" localSheetId="16">[2]base!$G$12</definedName>
    <definedName name="email1" localSheetId="17">[2]base!$G$12</definedName>
    <definedName name="email1" localSheetId="18">[3]base!$G$12</definedName>
    <definedName name="email1" localSheetId="0">[2]base!$G$12</definedName>
    <definedName name="email1">base!$G$12</definedName>
    <definedName name="email2" localSheetId="4">[1]base!$G$13</definedName>
    <definedName name="email2" localSheetId="5">[1]base!$G$13</definedName>
    <definedName name="email2" localSheetId="6">[1]base!$G$13</definedName>
    <definedName name="email2" localSheetId="13">[2]base!$G$13</definedName>
    <definedName name="email2" localSheetId="14">[2]base!$G$13</definedName>
    <definedName name="email2" localSheetId="15">[2]base!$G$13</definedName>
    <definedName name="email2" localSheetId="16">[2]base!$G$13</definedName>
    <definedName name="email2" localSheetId="17">[2]base!$G$13</definedName>
    <definedName name="email2" localSheetId="18">[3]base!$G$13</definedName>
    <definedName name="email2" localSheetId="0">[2]base!$G$13</definedName>
    <definedName name="email2">base!$G$13</definedName>
    <definedName name="gyosei_date">base!$C$9</definedName>
    <definedName name="hojin_kojin_type" localSheetId="4">[1]base!$C$3</definedName>
    <definedName name="hojin_kojin_type" localSheetId="5">[1]base!$C$3</definedName>
    <definedName name="hojin_kojin_type" localSheetId="6">[1]base!$C$3</definedName>
    <definedName name="hojin_kojin_type" localSheetId="13">[2]base!$C$3</definedName>
    <definedName name="hojin_kojin_type" localSheetId="14">[2]base!$C$3</definedName>
    <definedName name="hojin_kojin_type" localSheetId="15">[2]base!$C$3</definedName>
    <definedName name="hojin_kojin_type" localSheetId="16">[2]base!$C$3</definedName>
    <definedName name="hojin_kojin_type" localSheetId="17">[2]base!$C$3</definedName>
    <definedName name="hojin_kojin_type" localSheetId="18">[3]base!$C$3</definedName>
    <definedName name="hojin_kojin_type" localSheetId="0">[2]base!$C$3</definedName>
    <definedName name="hojin_kojin_type">base!$C$3</definedName>
    <definedName name="hojin_open_date" localSheetId="4">[1]base!$G$14</definedName>
    <definedName name="hojin_open_date" localSheetId="5">[1]base!$G$14</definedName>
    <definedName name="hojin_open_date" localSheetId="6">[1]base!$G$14</definedName>
    <definedName name="hojin_open_date" localSheetId="13">[2]base!$G$14</definedName>
    <definedName name="hojin_open_date" localSheetId="14">[2]base!$G$14</definedName>
    <definedName name="hojin_open_date" localSheetId="15">[2]base!$G$14</definedName>
    <definedName name="hojin_open_date" localSheetId="16">[2]base!$G$14</definedName>
    <definedName name="hojin_open_date" localSheetId="17">[2]base!$G$14</definedName>
    <definedName name="hojin_open_date" localSheetId="18">[3]base!$G$14</definedName>
    <definedName name="hojin_open_date" localSheetId="0">[2]base!$G$14</definedName>
    <definedName name="hojin_open_date">base!$G$14</definedName>
    <definedName name="industry" localSheetId="4">[1]base!$G$18</definedName>
    <definedName name="industry" localSheetId="5">[1]base!$G$18</definedName>
    <definedName name="industry" localSheetId="6">[1]base!$G$18</definedName>
    <definedName name="industry" localSheetId="13">[2]base!$G$18</definedName>
    <definedName name="industry" localSheetId="14">[2]base!$G$18</definedName>
    <definedName name="industry" localSheetId="15">[2]base!$G$18</definedName>
    <definedName name="industry" localSheetId="16">[2]base!$G$18</definedName>
    <definedName name="industry" localSheetId="17">[2]base!$G$18</definedName>
    <definedName name="industry" localSheetId="18">[3]base!$G$18</definedName>
    <definedName name="industry" localSheetId="0">[2]base!$G$18</definedName>
    <definedName name="industry">base!$G$18</definedName>
    <definedName name="input_date" localSheetId="4">[1]base!$C$10</definedName>
    <definedName name="input_date" localSheetId="5">[1]base!$C$10</definedName>
    <definedName name="input_date" localSheetId="6">[1]base!$C$10</definedName>
    <definedName name="input_date" localSheetId="13">[2]base!$C$10</definedName>
    <definedName name="input_date" localSheetId="14">[2]base!$C$10</definedName>
    <definedName name="input_date" localSheetId="15">[2]base!$C$10</definedName>
    <definedName name="input_date" localSheetId="16">[2]base!$C$10</definedName>
    <definedName name="input_date" localSheetId="17">[2]base!$C$10</definedName>
    <definedName name="input_date" localSheetId="18">[3]base!$C$10</definedName>
    <definedName name="input_date" localSheetId="0">[2]base!$C$10</definedName>
    <definedName name="input_date">base!$C$10</definedName>
    <definedName name="jug_count" localSheetId="4">[1]base!$G$17</definedName>
    <definedName name="jug_count" localSheetId="5">[1]base!$G$17</definedName>
    <definedName name="jug_count" localSheetId="6">[1]base!$G$17</definedName>
    <definedName name="jug_count" localSheetId="13">[2]base!$G$17</definedName>
    <definedName name="jug_count" localSheetId="14">[2]base!$G$17</definedName>
    <definedName name="jug_count" localSheetId="15">[2]base!$G$17</definedName>
    <definedName name="jug_count" localSheetId="16">[2]base!$G$17</definedName>
    <definedName name="jug_count" localSheetId="17">[2]base!$G$17</definedName>
    <definedName name="jug_count" localSheetId="18">[3]base!$G$17</definedName>
    <definedName name="jug_count" localSheetId="0">[2]base!$G$17</definedName>
    <definedName name="jug_count">base!$G$17</definedName>
    <definedName name="kojin_open_date" localSheetId="4">[1]base!$G$16</definedName>
    <definedName name="kojin_open_date" localSheetId="5">[1]base!$G$16</definedName>
    <definedName name="kojin_open_date" localSheetId="6">[1]base!$G$16</definedName>
    <definedName name="kojin_open_date" localSheetId="13">[2]base!$G$16</definedName>
    <definedName name="kojin_open_date" localSheetId="14">[2]base!$G$16</definedName>
    <definedName name="kojin_open_date" localSheetId="15">[2]base!$G$16</definedName>
    <definedName name="kojin_open_date" localSheetId="16">[2]base!$G$16</definedName>
    <definedName name="kojin_open_date" localSheetId="17">[2]base!$G$16</definedName>
    <definedName name="kojin_open_date" localSheetId="18">[3]base!$G$16</definedName>
    <definedName name="kojin_open_date" localSheetId="0">[2]base!$G$16</definedName>
    <definedName name="kojin_open_date">base!$G$16</definedName>
    <definedName name="license_app_date">base!$K$9</definedName>
    <definedName name="license_count" localSheetId="4">[1]base!$K$3</definedName>
    <definedName name="license_count" localSheetId="5">[1]base!$K$3</definedName>
    <definedName name="license_count" localSheetId="6">[1]base!$K$3</definedName>
    <definedName name="license_count" localSheetId="13">[2]base!$K$3</definedName>
    <definedName name="license_count" localSheetId="14">[2]base!$K$3</definedName>
    <definedName name="license_count" localSheetId="15">[2]base!$K$3</definedName>
    <definedName name="license_count" localSheetId="16">[2]base!$K$3</definedName>
    <definedName name="license_count" localSheetId="17">[2]base!$K$3</definedName>
    <definedName name="license_count" localSheetId="18">[3]base!$K$3</definedName>
    <definedName name="license_count" localSheetId="0">[2]base!$K$3</definedName>
    <definedName name="license_count">base!$K$3</definedName>
    <definedName name="license_date" localSheetId="4">[1]base!$K$5</definedName>
    <definedName name="license_date" localSheetId="5">[1]base!$K$5</definedName>
    <definedName name="license_date" localSheetId="6">[1]base!$K$5</definedName>
    <definedName name="license_date" localSheetId="13">[2]base!$K$5</definedName>
    <definedName name="license_date" localSheetId="14">[2]base!$K$5</definedName>
    <definedName name="license_date" localSheetId="15">[2]base!$K$5</definedName>
    <definedName name="license_date" localSheetId="16">[2]base!$K$5</definedName>
    <definedName name="license_date" localSheetId="17">[2]base!$K$5</definedName>
    <definedName name="license_date" localSheetId="18">[3]base!$K$5</definedName>
    <definedName name="license_date" localSheetId="0">[2]base!$K$5</definedName>
    <definedName name="license_date">base!$K$5</definedName>
    <definedName name="license_from" localSheetId="4">[1]base!$K$6</definedName>
    <definedName name="license_from" localSheetId="5">[1]base!$K$6</definedName>
    <definedName name="license_from" localSheetId="6">[1]base!$K$6</definedName>
    <definedName name="license_from" localSheetId="13">[2]base!$K$6</definedName>
    <definedName name="license_from" localSheetId="14">[2]base!$K$6</definedName>
    <definedName name="license_from" localSheetId="15">[2]base!$K$6</definedName>
    <definedName name="license_from" localSheetId="16">[2]base!$K$6</definedName>
    <definedName name="license_from" localSheetId="17">[2]base!$K$6</definedName>
    <definedName name="license_from" localSheetId="18">[3]base!$K$6</definedName>
    <definedName name="license_from" localSheetId="0">[2]base!$K$6</definedName>
    <definedName name="license_from">base!$K$6</definedName>
    <definedName name="license_nm" localSheetId="4">[1]base!$K$2</definedName>
    <definedName name="license_nm" localSheetId="5">[1]base!$K$2</definedName>
    <definedName name="license_nm" localSheetId="6">[1]base!$K$2</definedName>
    <definedName name="license_nm" localSheetId="13">[2]base!$K$2</definedName>
    <definedName name="license_nm" localSheetId="14">[2]base!$K$2</definedName>
    <definedName name="license_nm" localSheetId="15">[2]base!$K$2</definedName>
    <definedName name="license_nm" localSheetId="16">[2]base!$K$2</definedName>
    <definedName name="license_nm" localSheetId="17">[2]base!$K$2</definedName>
    <definedName name="license_nm" localSheetId="18">[3]base!$K$2</definedName>
    <definedName name="license_nm" localSheetId="0">[2]base!$K$2</definedName>
    <definedName name="license_nm">base!$K$2</definedName>
    <definedName name="license_no" localSheetId="4">[1]base!$K$4</definedName>
    <definedName name="license_no" localSheetId="5">[1]base!$K$4</definedName>
    <definedName name="license_no" localSheetId="6">[1]base!$K$4</definedName>
    <definedName name="license_no" localSheetId="13">[2]base!$K$4</definedName>
    <definedName name="license_no" localSheetId="14">[2]base!$K$4</definedName>
    <definedName name="license_no" localSheetId="15">[2]base!$K$4</definedName>
    <definedName name="license_no" localSheetId="16">[2]base!$K$4</definedName>
    <definedName name="license_no" localSheetId="17">[2]base!$K$4</definedName>
    <definedName name="license_no" localSheetId="18">[3]base!$K$4</definedName>
    <definedName name="license_no" localSheetId="0">[2]base!$K$4</definedName>
    <definedName name="license_no">base!$K$4</definedName>
    <definedName name="license_notice_flg">base!$C$4</definedName>
    <definedName name="license_receipt_no">base!$K$8</definedName>
    <definedName name="license_to" localSheetId="4">[1]base!$K$7</definedName>
    <definedName name="license_to" localSheetId="5">[1]base!$K$7</definedName>
    <definedName name="license_to" localSheetId="6">[1]base!$K$7</definedName>
    <definedName name="license_to" localSheetId="13">[2]base!$K$7</definedName>
    <definedName name="license_to" localSheetId="14">[2]base!$K$7</definedName>
    <definedName name="license_to" localSheetId="15">[2]base!$K$7</definedName>
    <definedName name="license_to" localSheetId="16">[2]base!$K$7</definedName>
    <definedName name="license_to" localSheetId="17">[2]base!$K$7</definedName>
    <definedName name="license_to" localSheetId="18">[3]base!$K$7</definedName>
    <definedName name="license_to" localSheetId="0">[2]base!$K$7</definedName>
    <definedName name="license_to">base!$K$7</definedName>
    <definedName name="minute_walk">base!$G$21</definedName>
    <definedName name="_xlnm.Print_Area" localSheetId="1">'01.入会申込書'!$A$1:$BA$86</definedName>
    <definedName name="_xlnm.Print_Area" localSheetId="2">'02.弁済業務保証金分担金納付書'!$A$1:$AW$70</definedName>
    <definedName name="_xlnm.Print_Area" localSheetId="4">'04.個人情報（全日）'!$A$1:$J$22</definedName>
    <definedName name="_xlnm.Print_Area" localSheetId="6">'06.個人情報（TRA）'!$A$1:$J$22</definedName>
    <definedName name="_xlnm.Print_Area" localSheetId="7">'07.全日本不動産政治連盟入会申込書'!$A$1:$X$60</definedName>
    <definedName name="_xlnm.Print_Area" localSheetId="8">'08.誓約書'!$A$1:$L$46</definedName>
    <definedName name="_xlnm.Print_Area" localSheetId="9">'09.確約書'!$A$1:$O$55</definedName>
    <definedName name="_xlnm.Print_Area" localSheetId="10">'10.連帯保証人届出書'!$A$1:$BB$96</definedName>
    <definedName name="_xlnm.Print_Area" localSheetId="11">'11.代表者届'!$A$1:$BA$70</definedName>
    <definedName name="_xlnm.Print_Area" localSheetId="12">'12.専任宅地建物取引士届'!$A$1:$BB$123</definedName>
    <definedName name="_xlnm.Print_Area" localSheetId="13">'13.会員台帳（写真貼付）'!$A$1:$H$90</definedName>
    <definedName name="_xlnm.Print_Area" localSheetId="14">'14.従業者名簿'!$A$1:$H$29</definedName>
    <definedName name="railway">base!$G$19</definedName>
    <definedName name="seirei_type">base!$C$6</definedName>
    <definedName name="sentori" localSheetId="4">[1]sentori!$A$3:$V$102</definedName>
    <definedName name="sentori" localSheetId="5">[1]sentori!$A$3:$V$102</definedName>
    <definedName name="sentori" localSheetId="6">[1]sentori!$A$3:$V$102</definedName>
    <definedName name="sentori" localSheetId="13">[2]sentori!$A$3:$V$102</definedName>
    <definedName name="sentori" localSheetId="14">[2]sentori!$A$3:$V$102</definedName>
    <definedName name="sentori" localSheetId="15">[2]sentori!$A$3:$V$102</definedName>
    <definedName name="sentori" localSheetId="16">[2]sentori!$A$3:$V$102</definedName>
    <definedName name="sentori" localSheetId="17">[2]sentori!$A$3:$V$102</definedName>
    <definedName name="sentori" localSheetId="18">[3]sentori!$A$3:$V$102</definedName>
    <definedName name="sentori" localSheetId="0">[2]sentori!$A$3:$V$102</definedName>
    <definedName name="sentori">sentori!$A$3:$V$102</definedName>
    <definedName name="sentori_type">base!$C$7</definedName>
    <definedName name="shogo_kn" localSheetId="4">[1]base!$G$3</definedName>
    <definedName name="shogo_kn" localSheetId="5">[1]base!$G$3</definedName>
    <definedName name="shogo_kn" localSheetId="6">[1]base!$G$3</definedName>
    <definedName name="shogo_kn" localSheetId="13">[2]base!$G$3</definedName>
    <definedName name="shogo_kn" localSheetId="14">[2]base!$G$3</definedName>
    <definedName name="shogo_kn" localSheetId="15">[2]base!$G$3</definedName>
    <definedName name="shogo_kn" localSheetId="16">[2]base!$G$3</definedName>
    <definedName name="shogo_kn" localSheetId="17">[2]base!$G$3</definedName>
    <definedName name="shogo_kn" localSheetId="18">[3]base!$G$3</definedName>
    <definedName name="shogo_kn" localSheetId="0">[2]base!$G$3</definedName>
    <definedName name="shogo_kn">base!$G$3</definedName>
    <definedName name="shogo_nm" localSheetId="4">[1]base!$G$2</definedName>
    <definedName name="shogo_nm" localSheetId="5">[1]base!$G$2</definedName>
    <definedName name="shogo_nm" localSheetId="6">[1]base!$G$2</definedName>
    <definedName name="shogo_nm" localSheetId="13">[2]base!$G$2</definedName>
    <definedName name="shogo_nm" localSheetId="14">[2]base!$G$2</definedName>
    <definedName name="shogo_nm" localSheetId="15">[2]base!$G$2</definedName>
    <definedName name="shogo_nm" localSheetId="16">[2]base!$G$2</definedName>
    <definedName name="shogo_nm" localSheetId="17">[2]base!$G$2</definedName>
    <definedName name="shogo_nm" localSheetId="18">[3]base!$G$2</definedName>
    <definedName name="shogo_nm" localSheetId="0">[2]base!$G$2</definedName>
    <definedName name="shogo_nm">base!$G$2</definedName>
    <definedName name="station">base!$G$20</definedName>
    <definedName name="szt_bnt" localSheetId="4">[1]base!$G$8</definedName>
    <definedName name="szt_bnt" localSheetId="5">[1]base!$G$8</definedName>
    <definedName name="szt_bnt" localSheetId="6">[1]base!$G$8</definedName>
    <definedName name="szt_bnt" localSheetId="13">[2]base!$G$8</definedName>
    <definedName name="szt_bnt" localSheetId="14">[2]base!$G$8</definedName>
    <definedName name="szt_bnt" localSheetId="15">[2]base!$G$8</definedName>
    <definedName name="szt_bnt" localSheetId="16">[2]base!$G$8</definedName>
    <definedName name="szt_bnt" localSheetId="17">[2]base!$G$8</definedName>
    <definedName name="szt_bnt" localSheetId="18">[3]base!$G$8</definedName>
    <definedName name="szt_bnt" localSheetId="0">[2]base!$G$8</definedName>
    <definedName name="szt_bnt">base!$G$8</definedName>
    <definedName name="szt_cs" localSheetId="4">[1]base!$G$7</definedName>
    <definedName name="szt_cs" localSheetId="5">[1]base!$G$7</definedName>
    <definedName name="szt_cs" localSheetId="6">[1]base!$G$7</definedName>
    <definedName name="szt_cs" localSheetId="13">[2]base!$G$7</definedName>
    <definedName name="szt_cs" localSheetId="14">[2]base!$G$7</definedName>
    <definedName name="szt_cs" localSheetId="15">[2]base!$G$7</definedName>
    <definedName name="szt_cs" localSheetId="16">[2]base!$G$7</definedName>
    <definedName name="szt_cs" localSheetId="17">[2]base!$G$7</definedName>
    <definedName name="szt_cs" localSheetId="18">[3]base!$G$7</definedName>
    <definedName name="szt_cs" localSheetId="0">[2]base!$G$7</definedName>
    <definedName name="szt_cs">base!$G$7</definedName>
    <definedName name="szt_fax" localSheetId="4">[1]base!$G$11</definedName>
    <definedName name="szt_fax" localSheetId="5">[1]base!$G$11</definedName>
    <definedName name="szt_fax" localSheetId="6">[1]base!$G$11</definedName>
    <definedName name="szt_fax" localSheetId="13">[2]base!$G$11</definedName>
    <definedName name="szt_fax" localSheetId="14">[2]base!$G$11</definedName>
    <definedName name="szt_fax" localSheetId="15">[2]base!$G$11</definedName>
    <definedName name="szt_fax" localSheetId="16">[2]base!$G$11</definedName>
    <definedName name="szt_fax" localSheetId="17">[2]base!$G$11</definedName>
    <definedName name="szt_fax" localSheetId="18">[3]base!$G$11</definedName>
    <definedName name="szt_fax" localSheetId="0">[2]base!$G$11</definedName>
    <definedName name="szt_fax">base!$G$11</definedName>
    <definedName name="szt_skg" localSheetId="4">[1]base!$G$6</definedName>
    <definedName name="szt_skg" localSheetId="5">[1]base!$G$6</definedName>
    <definedName name="szt_skg" localSheetId="6">[1]base!$G$6</definedName>
    <definedName name="szt_skg" localSheetId="13">[2]base!$G$6</definedName>
    <definedName name="szt_skg" localSheetId="14">[2]base!$G$6</definedName>
    <definedName name="szt_skg" localSheetId="15">[2]base!$G$6</definedName>
    <definedName name="szt_skg" localSheetId="16">[2]base!$G$6</definedName>
    <definedName name="szt_skg" localSheetId="17">[2]base!$G$6</definedName>
    <definedName name="szt_skg" localSheetId="18">[3]base!$G$6</definedName>
    <definedName name="szt_skg" localSheetId="0">[2]base!$G$6</definedName>
    <definedName name="szt_skg">base!$G$6</definedName>
    <definedName name="szt_tat" localSheetId="4">[1]base!$G$9</definedName>
    <definedName name="szt_tat" localSheetId="5">[1]base!$G$9</definedName>
    <definedName name="szt_tat" localSheetId="6">[1]base!$G$9</definedName>
    <definedName name="szt_tat" localSheetId="13">[2]base!$G$9</definedName>
    <definedName name="szt_tat" localSheetId="14">[2]base!$G$9</definedName>
    <definedName name="szt_tat" localSheetId="15">[2]base!$G$9</definedName>
    <definedName name="szt_tat" localSheetId="16">[2]base!$G$9</definedName>
    <definedName name="szt_tat" localSheetId="17">[2]base!$G$9</definedName>
    <definedName name="szt_tat" localSheetId="18">[3]base!$G$9</definedName>
    <definedName name="szt_tat" localSheetId="0">[2]base!$G$9</definedName>
    <definedName name="szt_tat">base!$G$9</definedName>
    <definedName name="szt_tdfk" localSheetId="4">[1]base!$G$5</definedName>
    <definedName name="szt_tdfk" localSheetId="5">[1]base!$G$5</definedName>
    <definedName name="szt_tdfk" localSheetId="6">[1]base!$G$5</definedName>
    <definedName name="szt_tdfk" localSheetId="13">[2]base!$G$5</definedName>
    <definedName name="szt_tdfk" localSheetId="14">[2]base!$G$5</definedName>
    <definedName name="szt_tdfk" localSheetId="15">[2]base!$G$5</definedName>
    <definedName name="szt_tdfk" localSheetId="16">[2]base!$G$5</definedName>
    <definedName name="szt_tdfk" localSheetId="17">[2]base!$G$5</definedName>
    <definedName name="szt_tdfk" localSheetId="18">[3]base!$G$5</definedName>
    <definedName name="szt_tdfk" localSheetId="0">[2]base!$G$5</definedName>
    <definedName name="szt_tdfk">base!$G$5</definedName>
    <definedName name="szt_tel" localSheetId="4">[1]base!$G$10</definedName>
    <definedName name="szt_tel" localSheetId="5">[1]base!$G$10</definedName>
    <definedName name="szt_tel" localSheetId="6">[1]base!$G$10</definedName>
    <definedName name="szt_tel" localSheetId="13">[2]base!$G$10</definedName>
    <definedName name="szt_tel" localSheetId="14">[2]base!$G$10</definedName>
    <definedName name="szt_tel" localSheetId="15">[2]base!$G$10</definedName>
    <definedName name="szt_tel" localSheetId="16">[2]base!$G$10</definedName>
    <definedName name="szt_tel" localSheetId="17">[2]base!$G$10</definedName>
    <definedName name="szt_tel" localSheetId="18">[3]base!$G$10</definedName>
    <definedName name="szt_tel" localSheetId="0">[2]base!$G$10</definedName>
    <definedName name="szt_tel">base!$G$10</definedName>
    <definedName name="szt_zip" localSheetId="4">[1]base!$G$4</definedName>
    <definedName name="szt_zip" localSheetId="5">[1]base!$G$4</definedName>
    <definedName name="szt_zip" localSheetId="6">[1]base!$G$4</definedName>
    <definedName name="szt_zip" localSheetId="13">[2]base!$G$4</definedName>
    <definedName name="szt_zip" localSheetId="14">[2]base!$G$4</definedName>
    <definedName name="szt_zip" localSheetId="15">[2]base!$G$4</definedName>
    <definedName name="szt_zip" localSheetId="16">[2]base!$G$4</definedName>
    <definedName name="szt_zip" localSheetId="17">[2]base!$G$4</definedName>
    <definedName name="szt_zip" localSheetId="18">[3]base!$G$4</definedName>
    <definedName name="szt_zip" localSheetId="0">[2]base!$G$4</definedName>
    <definedName name="szt_zip">base!$G$4</definedName>
    <definedName name="tra_notice1" localSheetId="4">[1]base!$O$2</definedName>
    <definedName name="tra_notice1" localSheetId="5">[1]base!$O$2</definedName>
    <definedName name="tra_notice1" localSheetId="6">[1]base!$O$2</definedName>
    <definedName name="tra_notice1" localSheetId="13">[2]base!$O$2</definedName>
    <definedName name="tra_notice1" localSheetId="14">[2]base!$O$2</definedName>
    <definedName name="tra_notice1" localSheetId="15">[2]base!$O$2</definedName>
    <definedName name="tra_notice1" localSheetId="16">[2]base!$O$2</definedName>
    <definedName name="tra_notice1" localSheetId="17">[2]base!$O$2</definedName>
    <definedName name="tra_notice1" localSheetId="18">[3]base!$O$2</definedName>
    <definedName name="tra_notice1" localSheetId="0">[2]base!$O$2</definedName>
    <definedName name="tra_notice1">base!$O$2</definedName>
    <definedName name="tra_notice2" localSheetId="4">[1]base!$O$3</definedName>
    <definedName name="tra_notice2" localSheetId="5">[1]base!$O$3</definedName>
    <definedName name="tra_notice2" localSheetId="6">[1]base!$O$3</definedName>
    <definedName name="tra_notice2" localSheetId="13">[2]base!$O$3</definedName>
    <definedName name="tra_notice2" localSheetId="14">[2]base!$O$3</definedName>
    <definedName name="tra_notice2" localSheetId="15">[2]base!$O$3</definedName>
    <definedName name="tra_notice2" localSheetId="16">[2]base!$O$3</definedName>
    <definedName name="tra_notice2" localSheetId="17">[2]base!$O$3</definedName>
    <definedName name="tra_notice2" localSheetId="18">[3]base!$O$3</definedName>
    <definedName name="tra_notice2" localSheetId="0">[2]base!$O$3</definedName>
    <definedName name="tra_notice2">base!$O$3</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2" i="52" l="1"/>
  <c r="J22" i="51"/>
  <c r="J22" i="50"/>
  <c r="J34" i="14"/>
  <c r="J21" i="52"/>
  <c r="J21" i="51"/>
  <c r="J21" i="50"/>
  <c r="J28" i="14"/>
  <c r="J20" i="52"/>
  <c r="J20" i="51"/>
  <c r="J20" i="50"/>
  <c r="J41" i="14"/>
  <c r="G20" i="52"/>
  <c r="G20" i="51"/>
  <c r="G20" i="50"/>
  <c r="AQ24" i="14"/>
  <c r="E20" i="52"/>
  <c r="E20" i="51"/>
  <c r="C20" i="51"/>
  <c r="E20" i="50"/>
  <c r="AM24" i="14"/>
  <c r="C20" i="52"/>
  <c r="C20" i="50"/>
  <c r="AI24" i="14"/>
  <c r="U56" i="15" l="1"/>
  <c r="AM66" i="14"/>
  <c r="AM63" i="14"/>
  <c r="O41" i="11"/>
  <c r="AG36" i="11"/>
  <c r="O73" i="1"/>
  <c r="AG71" i="1"/>
  <c r="O65" i="1"/>
  <c r="AG63" i="1"/>
  <c r="O51" i="1"/>
  <c r="K46" i="14" s="1"/>
  <c r="AG48" i="1"/>
  <c r="AJ48" i="14" s="1"/>
  <c r="P114" i="6"/>
  <c r="AH112" i="6"/>
  <c r="P103" i="6"/>
  <c r="AH101" i="6"/>
  <c r="P92" i="6"/>
  <c r="AH90" i="6"/>
  <c r="P81" i="6"/>
  <c r="AH79" i="6"/>
  <c r="P70" i="6"/>
  <c r="AH68" i="6"/>
  <c r="P59" i="6"/>
  <c r="AH57" i="6"/>
  <c r="P48" i="6"/>
  <c r="AH46" i="6"/>
  <c r="P37" i="6"/>
  <c r="AH35" i="6"/>
  <c r="P26" i="6"/>
  <c r="AH24" i="6"/>
  <c r="AK41" i="1"/>
  <c r="M41" i="1"/>
  <c r="AJ41" i="14" s="1"/>
  <c r="O38" i="1"/>
  <c r="M27" i="1"/>
  <c r="H24" i="13" l="1"/>
  <c r="AJ43" i="14"/>
  <c r="Q17" i="15"/>
  <c r="K40" i="14"/>
  <c r="AM53" i="13"/>
  <c r="AF45" i="1"/>
  <c r="AY118" i="6"/>
  <c r="AU118" i="6"/>
  <c r="AQ118" i="6"/>
  <c r="AN118" i="6"/>
  <c r="Y118" i="6"/>
  <c r="O118" i="6"/>
  <c r="N115" i="6"/>
  <c r="N111" i="6"/>
  <c r="BA109" i="6"/>
  <c r="AZ109" i="6"/>
  <c r="AU109" i="6"/>
  <c r="AQ109" i="6"/>
  <c r="AK109" i="6"/>
  <c r="AG109" i="6"/>
  <c r="N109" i="6"/>
  <c r="AY107" i="6"/>
  <c r="AU107" i="6"/>
  <c r="AQ107" i="6"/>
  <c r="AN107" i="6"/>
  <c r="Y107" i="6"/>
  <c r="O107" i="6"/>
  <c r="N104" i="6"/>
  <c r="N100" i="6"/>
  <c r="BA98" i="6"/>
  <c r="AZ98" i="6"/>
  <c r="AU98" i="6"/>
  <c r="AQ98" i="6"/>
  <c r="AK98" i="6"/>
  <c r="AG98" i="6"/>
  <c r="N98" i="6"/>
  <c r="AY96" i="6"/>
  <c r="AU96" i="6"/>
  <c r="AQ96" i="6"/>
  <c r="AN96" i="6"/>
  <c r="Y96" i="6"/>
  <c r="O96" i="6"/>
  <c r="N93" i="6"/>
  <c r="N89" i="6"/>
  <c r="BA87" i="6"/>
  <c r="AZ87" i="6"/>
  <c r="AU87" i="6"/>
  <c r="AQ87" i="6"/>
  <c r="AK87" i="6"/>
  <c r="AG87" i="6"/>
  <c r="N87" i="6"/>
  <c r="AY85" i="6"/>
  <c r="AU85" i="6"/>
  <c r="AQ85" i="6"/>
  <c r="AN85" i="6"/>
  <c r="Y85" i="6"/>
  <c r="O85" i="6"/>
  <c r="N82" i="6"/>
  <c r="N78" i="6"/>
  <c r="BA76" i="6"/>
  <c r="AZ76" i="6"/>
  <c r="AU76" i="6"/>
  <c r="AQ76" i="6"/>
  <c r="AK76" i="6"/>
  <c r="AG76" i="6"/>
  <c r="N76" i="6"/>
  <c r="AE56" i="1" l="1"/>
  <c r="AE54" i="1"/>
  <c r="AI54" i="1"/>
  <c r="G3" i="36" l="1"/>
  <c r="I34" i="12"/>
  <c r="I3" i="36"/>
  <c r="K34" i="12"/>
  <c r="K3" i="36"/>
  <c r="M34" i="12"/>
  <c r="E40" i="12" l="1"/>
  <c r="M52" i="1"/>
  <c r="AT45" i="1"/>
  <c r="AP45" i="1"/>
  <c r="AJ45" i="1"/>
  <c r="E46" i="12" l="1"/>
  <c r="AJ50" i="1"/>
  <c r="AM40" i="13"/>
  <c r="M50" i="1" l="1"/>
  <c r="M54" i="1"/>
  <c r="AN54" i="14" s="1"/>
  <c r="G9" i="1"/>
  <c r="G5" i="1"/>
  <c r="G1" i="1"/>
  <c r="J56" i="14"/>
  <c r="M33" i="1"/>
  <c r="M39" i="11"/>
  <c r="M35" i="11"/>
  <c r="E43" i="12" l="1"/>
  <c r="N71" i="6"/>
  <c r="N60" i="6"/>
  <c r="N49" i="6"/>
  <c r="N38" i="6"/>
  <c r="N27" i="6"/>
  <c r="M42" i="11"/>
  <c r="M74" i="1"/>
  <c r="M66" i="1"/>
  <c r="AC58" i="1"/>
  <c r="M58" i="1"/>
  <c r="AU49" i="13"/>
  <c r="AR49" i="13"/>
  <c r="AO49" i="13"/>
  <c r="M45" i="1"/>
  <c r="M43" i="1"/>
  <c r="AX31" i="1"/>
  <c r="AP31" i="1"/>
  <c r="AT31" i="1"/>
  <c r="AX29" i="1"/>
  <c r="AT29" i="1"/>
  <c r="AP29" i="1"/>
  <c r="AP27" i="1"/>
  <c r="AI27" i="1"/>
  <c r="O15" i="30"/>
  <c r="AU54" i="1" l="1"/>
  <c r="AN54" i="1"/>
  <c r="AY45" i="1"/>
  <c r="M44" i="1"/>
  <c r="R29" i="1"/>
  <c r="AY30" i="6"/>
  <c r="AU30" i="6"/>
  <c r="AQ30" i="6"/>
  <c r="AN30" i="6"/>
  <c r="Y30" i="6"/>
  <c r="O30" i="6"/>
  <c r="AU21" i="6"/>
  <c r="AQ21" i="6"/>
  <c r="AK21" i="6"/>
  <c r="AG21" i="6"/>
  <c r="BA21" i="6"/>
  <c r="N23" i="6"/>
  <c r="N21" i="6"/>
  <c r="AK65" i="6"/>
  <c r="AK54" i="6"/>
  <c r="AK43" i="6"/>
  <c r="AK32" i="6"/>
  <c r="AJ68" i="1"/>
  <c r="AJ60" i="1"/>
  <c r="AY68" i="1"/>
  <c r="AX76" i="1"/>
  <c r="AT76" i="1"/>
  <c r="AP76" i="1"/>
  <c r="AM76" i="1"/>
  <c r="X76" i="1"/>
  <c r="N76" i="1"/>
  <c r="AT68" i="1"/>
  <c r="AP68" i="1"/>
  <c r="AF68" i="1"/>
  <c r="M68" i="1"/>
  <c r="AF60" i="1"/>
  <c r="AY60" i="1"/>
  <c r="M62" i="1"/>
  <c r="M60" i="1"/>
  <c r="AM49" i="13"/>
  <c r="Q15" i="30" l="1"/>
  <c r="G26" i="30"/>
  <c r="U15" i="30"/>
  <c r="G18" i="30"/>
  <c r="G20" i="30"/>
  <c r="G33" i="30"/>
  <c r="M70" i="1"/>
  <c r="W29" i="1"/>
  <c r="G30" i="30" l="1"/>
  <c r="S15" i="30"/>
  <c r="BA65" i="6"/>
  <c r="BA54" i="6"/>
  <c r="BA43" i="6"/>
  <c r="BA32" i="6"/>
  <c r="AY74" i="6"/>
  <c r="AU74" i="6"/>
  <c r="AQ74" i="6"/>
  <c r="AN74" i="6"/>
  <c r="Y74" i="6"/>
  <c r="O74" i="6"/>
  <c r="N67" i="6"/>
  <c r="AZ65" i="6"/>
  <c r="AU65" i="6"/>
  <c r="AQ65" i="6"/>
  <c r="AG65" i="6"/>
  <c r="N65" i="6"/>
  <c r="AY63" i="6"/>
  <c r="AU63" i="6"/>
  <c r="AQ63" i="6"/>
  <c r="AN63" i="6"/>
  <c r="Y63" i="6"/>
  <c r="O63" i="6"/>
  <c r="N56" i="6"/>
  <c r="AZ54" i="6"/>
  <c r="AU54" i="6"/>
  <c r="AQ54" i="6"/>
  <c r="AG54" i="6"/>
  <c r="N54" i="6"/>
  <c r="AY52" i="6"/>
  <c r="AU52" i="6"/>
  <c r="AQ52" i="6"/>
  <c r="AN52" i="6"/>
  <c r="Y52" i="6"/>
  <c r="O52" i="6"/>
  <c r="N45" i="6"/>
  <c r="AZ43" i="6"/>
  <c r="AU43" i="6"/>
  <c r="AQ43" i="6"/>
  <c r="AG43" i="6"/>
  <c r="N43" i="6"/>
  <c r="AY41" i="6"/>
  <c r="AU41" i="6"/>
  <c r="AQ41" i="6"/>
  <c r="AN41" i="6"/>
  <c r="Y41" i="6"/>
  <c r="O41" i="6"/>
  <c r="N34" i="6"/>
  <c r="AZ32" i="6"/>
  <c r="AU32" i="6"/>
  <c r="AQ32" i="6"/>
  <c r="AG32" i="6"/>
  <c r="N32" i="6"/>
  <c r="AZ21" i="6"/>
  <c r="AY33" i="11"/>
  <c r="AT33" i="11"/>
  <c r="AP33" i="11"/>
  <c r="AJ33" i="11"/>
  <c r="AF33" i="11"/>
  <c r="M33" i="11"/>
  <c r="M78" i="1"/>
  <c r="AT60" i="1"/>
  <c r="AP60" i="1"/>
  <c r="AU56" i="1"/>
  <c r="AN56" i="1"/>
  <c r="AI56" i="1"/>
  <c r="AB29" i="1"/>
  <c r="AP27" i="11" l="1"/>
  <c r="AI60" i="14"/>
  <c r="AF36" i="14"/>
  <c r="J47" i="14"/>
  <c r="Q50" i="14"/>
  <c r="U50" i="14"/>
  <c r="Y50" i="14"/>
  <c r="AQ50" i="14"/>
  <c r="AV58" i="1"/>
  <c r="J27" i="14"/>
  <c r="J33" i="14"/>
  <c r="AF33" i="14"/>
  <c r="AM33" i="14"/>
  <c r="AQ33" i="14"/>
  <c r="N50" i="14"/>
  <c r="AF50" i="14"/>
  <c r="AI50" i="14"/>
  <c r="AM50" i="14"/>
  <c r="J54" i="14"/>
  <c r="Y54" i="14"/>
  <c r="J60" i="14"/>
  <c r="P60" i="14"/>
  <c r="S60" i="14"/>
  <c r="AF60" i="14"/>
  <c r="AM60" i="14"/>
  <c r="AQ60" i="14"/>
  <c r="C15" i="13"/>
  <c r="F15" i="13"/>
  <c r="I15" i="13"/>
  <c r="N18" i="13"/>
  <c r="Q18" i="13"/>
  <c r="AD30" i="13"/>
  <c r="AI30" i="13"/>
  <c r="AL30" i="13"/>
  <c r="G36" i="13"/>
  <c r="AR8" i="15"/>
  <c r="O13" i="15"/>
  <c r="AB13" i="15"/>
  <c r="AI13" i="15"/>
  <c r="O15" i="15"/>
  <c r="AA15" i="15"/>
  <c r="AI15" i="15"/>
  <c r="K37" i="15"/>
  <c r="AP25" i="11"/>
  <c r="AT25" i="11"/>
  <c r="AI27" i="11"/>
  <c r="AQ10" i="6"/>
  <c r="AU10" i="6"/>
  <c r="AY10" i="6"/>
  <c r="N12" i="6"/>
  <c r="AJ12" i="6"/>
  <c r="AQ12" i="6"/>
  <c r="V37" i="15" l="1"/>
  <c r="V39" i="15" s="1"/>
  <c r="AM57" i="13"/>
  <c r="K39" i="15"/>
  <c r="P19" i="15"/>
  <c r="G30" i="13"/>
  <c r="N15" i="6"/>
  <c r="AA71" i="14"/>
  <c r="M30" i="11"/>
  <c r="S15" i="15"/>
  <c r="AI33" i="14"/>
  <c r="AN8" i="15"/>
  <c r="G26" i="13"/>
  <c r="AF30" i="13"/>
  <c r="P21" i="15"/>
  <c r="P18" i="15"/>
  <c r="AJ8" i="15"/>
  <c r="AA72" i="14"/>
  <c r="M27" i="11"/>
  <c r="AX25" i="11"/>
  <c r="G1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00000000-0006-0000-0700-000001000000}">
      <text>
        <r>
          <rPr>
            <sz val="11"/>
            <color rgb="FF000000"/>
            <rFont val="ＭＳ 明朝"/>
            <family val="1"/>
          </rPr>
          <t>　本書類は入力不要です。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fuminobu endo</author>
  </authors>
  <commentList>
    <comment ref="R1" authorId="0" shapeId="0" xr:uid="{00000000-0006-0000-0200-000001000000}">
      <text>
        <r>
          <rPr>
            <sz val="8"/>
            <color rgb="FF000000"/>
            <rFont val="HG創英角ｺﾞｼｯｸUB"/>
            <family val="3"/>
          </rPr>
          <t>ﾘｽﾄより選択</t>
        </r>
      </text>
    </comment>
    <comment ref="R4" authorId="0" shapeId="0" xr:uid="{00000000-0006-0000-0200-000003000000}">
      <text>
        <r>
          <rPr>
            <sz val="8"/>
            <color rgb="FF000000"/>
            <rFont val="HG創英角ｺﾞｼｯｸUB"/>
            <family val="3"/>
          </rPr>
          <t>ﾘｽﾄより選択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F47B8482-ACA7-4CB8-9C2A-78762CE29558}">
      <text>
        <r>
          <rPr>
            <sz val="11"/>
            <color rgb="FF000000"/>
            <rFont val="ＭＳ 明朝"/>
            <family val="1"/>
          </rPr>
          <t>　本書類は入力不要です。
　印刷し、内容をよくご確認下さい。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891D1D51-984E-4697-B6B9-CF1F7EDB10D8}">
      <text>
        <r>
          <rPr>
            <sz val="11"/>
            <color rgb="FF000000"/>
            <rFont val="ＭＳ 明朝"/>
            <family val="1"/>
          </rPr>
          <t>　本書類は入力不要です。
　印刷し、内容をよくご確認下さい。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B23FB11D-7CED-4E2E-A890-D9548FA58E17}">
      <text>
        <r>
          <rPr>
            <sz val="11"/>
            <color rgb="FF000000"/>
            <rFont val="ＭＳ 明朝"/>
            <family val="1"/>
          </rPr>
          <t>　本書類は入力不要です。
　印刷し、内容をよくご確認下さい。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fuminobu endo</author>
  </authors>
  <commentList>
    <comment ref="A1" authorId="0" shapeId="0" xr:uid="{B84C0B0D-7374-4159-A19E-7E5B66945C69}">
      <text>
        <r>
          <rPr>
            <sz val="10"/>
            <color indexed="81"/>
            <rFont val="ＭＳ 明朝"/>
            <family val="1"/>
            <charset val="128"/>
          </rPr>
          <t>　①本書類は入力不要です。
　　　印刷し、内容をよくご確認のうえ、
　　　押印して下さい。
　②押印していただく印鑑は、法人の方は
　　法人の実印、個人の方は個人の実印にて
　　お願いいたします。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400-000001000000}">
      <text>
        <r>
          <rPr>
            <sz val="11"/>
            <color rgb="FF000000"/>
            <rFont val="ＭＳ Ｐゴシック"/>
            <family val="3"/>
          </rPr>
          <t>　　　</t>
        </r>
        <r>
          <rPr>
            <sz val="11"/>
            <color rgb="FF000000"/>
            <rFont val="ＭＳ 明朝"/>
            <family val="1"/>
          </rPr>
          <t>①本書類は入力不要です。
　　　印刷し、内容をよくご確認のうえ、
　　　押印して下さい。
　　</t>
        </r>
        <r>
          <rPr>
            <sz val="11"/>
            <color indexed="10"/>
            <rFont val="ＭＳ 明朝"/>
            <family val="1"/>
          </rPr>
          <t>②押印していただく印鑑は、法人の方は
　　　法人の実印、個人の方は個人の実印にて
　　　お願いいたします。
　　③添付書類として印鑑証明書の原本が
　　　必要となります。（３ヶ月以内）</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00000000-0006-0000-0500-000001000000}">
      <text>
        <r>
          <rPr>
            <sz val="12"/>
            <color rgb="FF000000"/>
            <rFont val="ＭＳ 明朝"/>
            <family val="1"/>
          </rPr>
          <t>①『連帯保証人届出書』については、連帯保証人氏名のみ自署し、捺印をお願いします。
②保証人欄に捺印していただく印鑑は、代表者個人の実印にてお願いします。 
［保証人届について］
入会申込者が法人の場合は、代表者の個人保証も必要となります。
連帯保証人（代表者）欄に代表者個人実印を捺印して下さい。
（※代表者個人の印鑑証明書を添付して下さい。）
③本籍を入力してください。
※注意事項
連帯保証人氏名（自署）以外の各項目については、ＰＣによる入力か手書きのどちらかに統一してください。
実態調査の結果によっては、申込者が法人・個人問わず、資産を有する第三者の連帯保証人（１名以上）、
または、法人・代表者所有の不動産(営業保証金相当額)を担保として差し入れていただく場合があります。
※極度額について
弁済認証上限額を極度額として入力してください。
〈極度額の計算方法〉１０００万円＋従たる事務所の数×５００万円
（例：本店のみの場合１０００万円）</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zengi</author>
  </authors>
  <commentList>
    <comment ref="N2" authorId="0" shapeId="0" xr:uid="{DE473B3C-1B4C-473E-8347-79C5D84F07FE}">
      <text>
        <r>
          <rPr>
            <b/>
            <sz val="14"/>
            <color indexed="81"/>
            <rFont val="MS P ゴシック"/>
            <family val="3"/>
            <charset val="128"/>
          </rPr>
          <t>　</t>
        </r>
        <r>
          <rPr>
            <sz val="14"/>
            <color indexed="81"/>
            <rFont val="MS P ゴシック"/>
            <family val="3"/>
            <charset val="128"/>
          </rPr>
          <t>不動産業務に従事する方全員の調書の提出をお願いします。</t>
        </r>
        <r>
          <rPr>
            <sz val="9"/>
            <color indexed="81"/>
            <rFont val="MS P ゴシック"/>
            <family val="3"/>
            <charset val="128"/>
          </rPr>
          <t xml:space="preserve">
</t>
        </r>
      </text>
    </comment>
  </commentList>
</comments>
</file>

<file path=xl/sharedStrings.xml><?xml version="1.0" encoding="utf-8"?>
<sst xmlns="http://schemas.openxmlformats.org/spreadsheetml/2006/main" count="2119" uniqueCount="1088">
  <si>
    <t>新入会</t>
    <phoneticPr fontId="9"/>
  </si>
  <si>
    <t>継続</t>
    <phoneticPr fontId="9"/>
  </si>
  <si>
    <r>
      <rPr>
        <sz val="8"/>
        <color theme="1"/>
        <rFont val="ＭＳ 明朝"/>
        <family val="1"/>
      </rPr>
      <t>本　　部　　名</t>
    </r>
    <rPh sb="0" eb="1">
      <t>ホン</t>
    </rPh>
    <rPh sb="3" eb="4">
      <t>ブ</t>
    </rPh>
    <rPh sb="6" eb="7">
      <t>メイ</t>
    </rPh>
    <phoneticPr fontId="0"/>
  </si>
  <si>
    <r>
      <rPr>
        <sz val="8"/>
        <color theme="1"/>
        <rFont val="ＭＳ 明朝"/>
        <family val="1"/>
      </rPr>
      <t>地方本部受付年月日</t>
    </r>
    <rPh sb="0" eb="2">
      <t>チホウ</t>
    </rPh>
    <rPh sb="2" eb="4">
      <t>ホンブ</t>
    </rPh>
    <rPh sb="4" eb="6">
      <t>ウケツケ</t>
    </rPh>
    <rPh sb="6" eb="9">
      <t>ネンガッピ</t>
    </rPh>
    <phoneticPr fontId="0"/>
  </si>
  <si>
    <r>
      <rPr>
        <sz val="8"/>
        <color theme="1"/>
        <rFont val="ＭＳ 明朝"/>
        <family val="1"/>
      </rPr>
      <t>地方本部承認年月日</t>
    </r>
    <rPh sb="0" eb="2">
      <t>チホウ</t>
    </rPh>
    <rPh sb="2" eb="4">
      <t>ホンブ</t>
    </rPh>
    <rPh sb="4" eb="6">
      <t>ショウニン</t>
    </rPh>
    <rPh sb="6" eb="9">
      <t>ネンガッピ</t>
    </rPh>
    <phoneticPr fontId="0"/>
  </si>
  <si>
    <r>
      <rPr>
        <sz val="8"/>
        <color theme="1"/>
        <rFont val="ＭＳ 明朝"/>
        <family val="1"/>
      </rPr>
      <t>統　一　コ　ー　ド</t>
    </r>
    <rPh sb="0" eb="1">
      <t>トウ</t>
    </rPh>
    <rPh sb="2" eb="3">
      <t>イチ</t>
    </rPh>
    <phoneticPr fontId="0"/>
  </si>
  <si>
    <r>
      <rPr>
        <sz val="8"/>
        <color theme="1"/>
        <rFont val="ＭＳ 明朝"/>
        <family val="1"/>
      </rPr>
      <t>支部コード</t>
    </r>
    <rPh sb="0" eb="2">
      <t>シブ</t>
    </rPh>
    <phoneticPr fontId="0"/>
  </si>
  <si>
    <r>
      <rPr>
        <sz val="8"/>
        <color theme="1"/>
        <rFont val="ＭＳ 明朝"/>
        <family val="1"/>
      </rPr>
      <t>令和</t>
    </r>
    <rPh sb="0" eb="2">
      <t>レイワ</t>
    </rPh>
    <phoneticPr fontId="0"/>
  </si>
  <si>
    <r>
      <rPr>
        <sz val="8"/>
        <color theme="1"/>
        <rFont val="ＭＳ 明朝"/>
        <family val="1"/>
      </rPr>
      <t>年</t>
    </r>
    <rPh sb="0" eb="1">
      <t>ネン</t>
    </rPh>
    <phoneticPr fontId="0"/>
  </si>
  <si>
    <r>
      <rPr>
        <sz val="8"/>
        <color theme="1"/>
        <rFont val="ＭＳ 明朝"/>
        <family val="1"/>
      </rPr>
      <t>月</t>
    </r>
    <rPh sb="0" eb="1">
      <t>ガツ</t>
    </rPh>
    <phoneticPr fontId="0"/>
  </si>
  <si>
    <r>
      <rPr>
        <sz val="8"/>
        <color theme="1"/>
        <rFont val="ＭＳ 明朝"/>
        <family val="1"/>
      </rPr>
      <t>日</t>
    </r>
    <rPh sb="0" eb="1">
      <t>ニチ</t>
    </rPh>
    <phoneticPr fontId="0"/>
  </si>
  <si>
    <r>
      <rPr>
        <b/>
        <sz val="18"/>
        <color indexed="8"/>
        <rFont val="ＭＳ 明朝"/>
        <family val="1"/>
      </rPr>
      <t>入 会 申 込 書</t>
    </r>
    <r>
      <rPr>
        <sz val="14"/>
        <color indexed="8"/>
        <rFont val="ＭＳ 明朝"/>
        <family val="1"/>
      </rPr>
      <t>（主たる事務所）</t>
    </r>
    <rPh sb="0" eb="1">
      <t>イリ</t>
    </rPh>
    <rPh sb="2" eb="3">
      <t>カイ</t>
    </rPh>
    <rPh sb="4" eb="5">
      <t>サル</t>
    </rPh>
    <rPh sb="6" eb="7">
      <t>コミ</t>
    </rPh>
    <rPh sb="8" eb="9">
      <t>ショ</t>
    </rPh>
    <rPh sb="10" eb="11">
      <t>シュ</t>
    </rPh>
    <rPh sb="13" eb="15">
      <t>ジム</t>
    </rPh>
    <rPh sb="15" eb="16">
      <t>ジョ</t>
    </rPh>
    <phoneticPr fontId="0"/>
  </si>
  <si>
    <r>
      <rPr>
        <sz val="11"/>
        <color theme="1"/>
        <rFont val="ＭＳ 明朝"/>
        <family val="1"/>
      </rPr>
      <t>公益社団法人</t>
    </r>
    <rPh sb="0" eb="2">
      <t>コウエキ</t>
    </rPh>
    <rPh sb="2" eb="6">
      <t>シャダンホウジン</t>
    </rPh>
    <phoneticPr fontId="0"/>
  </si>
  <si>
    <r>
      <rPr>
        <sz val="11"/>
        <color theme="1"/>
        <rFont val="ＭＳ 明朝"/>
        <family val="1"/>
      </rPr>
      <t>全日本不動産協会</t>
    </r>
    <rPh sb="0" eb="8">
      <t>ゼンニホンフドウサンキョウカイ</t>
    </rPh>
    <phoneticPr fontId="0"/>
  </si>
  <si>
    <r>
      <rPr>
        <sz val="11"/>
        <color theme="1"/>
        <rFont val="ＭＳ 明朝"/>
        <family val="1"/>
      </rPr>
      <t>殿</t>
    </r>
    <rPh sb="0" eb="1">
      <t>トノ</t>
    </rPh>
    <phoneticPr fontId="0"/>
  </si>
  <si>
    <r>
      <rPr>
        <sz val="11"/>
        <color theme="1"/>
        <rFont val="ＭＳ 明朝"/>
        <family val="1"/>
      </rPr>
      <t>公益社団法人</t>
    </r>
    <rPh sb="0" eb="2">
      <t>コウエキ</t>
    </rPh>
    <rPh sb="2" eb="4">
      <t>シャダン</t>
    </rPh>
    <rPh sb="4" eb="6">
      <t>ホウジン</t>
    </rPh>
    <phoneticPr fontId="0"/>
  </si>
  <si>
    <r>
      <rPr>
        <sz val="11"/>
        <color theme="1"/>
        <rFont val="ＭＳ 明朝"/>
        <family val="1"/>
      </rPr>
      <t>不動産保証協会</t>
    </r>
    <rPh sb="0" eb="7">
      <t>フドウサンホショウキョウカイ</t>
    </rPh>
    <phoneticPr fontId="0"/>
  </si>
  <si>
    <r>
      <rPr>
        <sz val="11"/>
        <color theme="1"/>
        <rFont val="ＭＳ 明朝"/>
        <family val="1"/>
      </rPr>
      <t>私は、この度貴会の諸規程を承諾のうえ、下記のとおり入会の申込みをいたします。</t>
    </r>
    <rPh sb="0" eb="1">
      <t>ワタシ</t>
    </rPh>
    <rPh sb="5" eb="6">
      <t>タビ</t>
    </rPh>
    <rPh sb="6" eb="8">
      <t>キカイ</t>
    </rPh>
    <rPh sb="9" eb="10">
      <t>ショ</t>
    </rPh>
    <rPh sb="10" eb="12">
      <t>キテイ</t>
    </rPh>
    <rPh sb="13" eb="15">
      <t>ショウダク</t>
    </rPh>
    <rPh sb="19" eb="21">
      <t>カキ</t>
    </rPh>
    <rPh sb="25" eb="27">
      <t>ニュウカイ</t>
    </rPh>
    <rPh sb="28" eb="30">
      <t>モウシコミ</t>
    </rPh>
    <phoneticPr fontId="0"/>
  </si>
  <si>
    <r>
      <rPr>
        <sz val="11"/>
        <color theme="1"/>
        <rFont val="ＭＳ 明朝"/>
        <family val="1"/>
      </rPr>
      <t>記入日</t>
    </r>
    <rPh sb="0" eb="2">
      <t>キニュウ</t>
    </rPh>
    <rPh sb="2" eb="3">
      <t>ビ</t>
    </rPh>
    <phoneticPr fontId="0"/>
  </si>
  <si>
    <r>
      <rPr>
        <sz val="11"/>
        <color theme="1"/>
        <rFont val="ＭＳ 明朝"/>
        <family val="1"/>
      </rPr>
      <t>令和</t>
    </r>
    <rPh sb="0" eb="2">
      <t>レイワ</t>
    </rPh>
    <phoneticPr fontId="0"/>
  </si>
  <si>
    <r>
      <rPr>
        <sz val="11"/>
        <color theme="1"/>
        <rFont val="ＭＳ 明朝"/>
        <family val="1"/>
      </rPr>
      <t>年</t>
    </r>
    <rPh sb="0" eb="1">
      <t>ネン</t>
    </rPh>
    <phoneticPr fontId="0"/>
  </si>
  <si>
    <r>
      <rPr>
        <sz val="11"/>
        <color theme="1"/>
        <rFont val="ＭＳ 明朝"/>
        <family val="1"/>
      </rPr>
      <t>月</t>
    </r>
    <rPh sb="0" eb="1">
      <t>ガツ</t>
    </rPh>
    <phoneticPr fontId="0"/>
  </si>
  <si>
    <r>
      <rPr>
        <sz val="11"/>
        <color theme="1"/>
        <rFont val="ＭＳ 明朝"/>
        <family val="1"/>
      </rPr>
      <t>日</t>
    </r>
    <rPh sb="0" eb="1">
      <t>ニチ</t>
    </rPh>
    <phoneticPr fontId="0"/>
  </si>
  <si>
    <r>
      <rPr>
        <sz val="11"/>
        <color theme="1"/>
        <rFont val="ＭＳ ゴシック"/>
        <family val="3"/>
      </rPr>
      <t>▼選択</t>
    </r>
    <rPh sb="0" eb="3">
      <t>キゴウセンタク</t>
    </rPh>
    <phoneticPr fontId="0"/>
  </si>
  <si>
    <r>
      <rPr>
        <sz val="11"/>
        <color rgb="FF000000"/>
        <rFont val="ＭＳ ゴシック"/>
        <family val="3"/>
      </rPr>
      <t>▼選択</t>
    </r>
    <rPh sb="0" eb="3">
      <t>キゴウセンタク</t>
    </rPh>
    <phoneticPr fontId="0"/>
  </si>
  <si>
    <r>
      <rPr>
        <sz val="11"/>
        <color theme="1"/>
        <rFont val="ＭＳ 明朝"/>
        <family val="1"/>
      </rPr>
      <t>免 許 証</t>
    </r>
    <rPh sb="0" eb="1">
      <t>メン</t>
    </rPh>
    <rPh sb="2" eb="3">
      <t>モト</t>
    </rPh>
    <rPh sb="4" eb="5">
      <t>アカシ</t>
    </rPh>
    <phoneticPr fontId="0"/>
  </si>
  <si>
    <r>
      <rPr>
        <sz val="11"/>
        <color theme="1"/>
        <rFont val="ＭＳ 明朝"/>
        <family val="1"/>
      </rPr>
      <t>免許証番号</t>
    </r>
    <rPh sb="0" eb="3">
      <t>メンキョショウ</t>
    </rPh>
    <rPh sb="3" eb="5">
      <t>バンゴウ</t>
    </rPh>
    <phoneticPr fontId="0"/>
  </si>
  <si>
    <r>
      <rPr>
        <sz val="11"/>
        <color theme="1"/>
        <rFont val="ＭＳ 明朝"/>
        <family val="1"/>
      </rPr>
      <t>(</t>
    </r>
    <phoneticPr fontId="0"/>
  </si>
  <si>
    <r>
      <rPr>
        <sz val="11"/>
        <color theme="1"/>
        <rFont val="ＭＳ 明朝"/>
        <family val="1"/>
      </rPr>
      <t>)</t>
    </r>
    <phoneticPr fontId="0"/>
  </si>
  <si>
    <r>
      <rPr>
        <sz val="11"/>
        <color theme="1"/>
        <rFont val="ＭＳ 明朝"/>
        <family val="1"/>
      </rPr>
      <t>第</t>
    </r>
    <rPh sb="0" eb="1">
      <t>ダイ</t>
    </rPh>
    <phoneticPr fontId="0"/>
  </si>
  <si>
    <r>
      <rPr>
        <sz val="11"/>
        <color theme="1"/>
        <rFont val="ＭＳ 明朝"/>
        <family val="1"/>
      </rPr>
      <t>号</t>
    </r>
    <rPh sb="0" eb="1">
      <t>ゴウ</t>
    </rPh>
    <phoneticPr fontId="0"/>
  </si>
  <si>
    <r>
      <rPr>
        <sz val="11"/>
        <color rgb="FF000000"/>
        <rFont val="ＭＳ ゴシック"/>
        <family val="3"/>
      </rPr>
      <t>▼選択</t>
    </r>
    <rPh sb="1" eb="3">
      <t>センタク</t>
    </rPh>
    <phoneticPr fontId="0"/>
  </si>
  <si>
    <r>
      <rPr>
        <sz val="11"/>
        <color theme="1"/>
        <rFont val="ＭＳ ゴシック"/>
        <family val="3"/>
      </rPr>
      <t>北海道（石狩）</t>
    </r>
    <rPh sb="0" eb="3">
      <t>ホッカイドウ</t>
    </rPh>
    <rPh sb="4" eb="6">
      <t>イシカリ</t>
    </rPh>
    <phoneticPr fontId="0"/>
  </si>
  <si>
    <r>
      <rPr>
        <sz val="11"/>
        <color rgb="FF000000"/>
        <rFont val="ＭＳ ゴシック"/>
        <family val="3"/>
      </rPr>
      <t>国土交通大臣</t>
    </r>
    <rPh sb="0" eb="2">
      <t>コクド</t>
    </rPh>
    <rPh sb="2" eb="4">
      <t>コウツウ</t>
    </rPh>
    <rPh sb="4" eb="6">
      <t>ダイジン</t>
    </rPh>
    <phoneticPr fontId="0"/>
  </si>
  <si>
    <r>
      <rPr>
        <sz val="11"/>
        <color theme="1"/>
        <rFont val="ＭＳ ゴシック"/>
        <family val="3"/>
      </rPr>
      <t>北海道知事（渡島）</t>
    </r>
    <rPh sb="0" eb="3">
      <t>ホッカイドウ</t>
    </rPh>
    <rPh sb="3" eb="5">
      <t>チジ</t>
    </rPh>
    <rPh sb="6" eb="7">
      <t>ワタリ</t>
    </rPh>
    <rPh sb="7" eb="8">
      <t>シマ</t>
    </rPh>
    <phoneticPr fontId="0"/>
  </si>
  <si>
    <r>
      <rPr>
        <sz val="11"/>
        <color theme="1"/>
        <rFont val="ＭＳ ゴシック"/>
        <family val="3"/>
      </rPr>
      <t>北海道（渡島）</t>
    </r>
    <rPh sb="0" eb="3">
      <t>ホッカイドウ</t>
    </rPh>
    <rPh sb="4" eb="5">
      <t>ワタリ</t>
    </rPh>
    <rPh sb="5" eb="6">
      <t>シマ</t>
    </rPh>
    <phoneticPr fontId="0"/>
  </si>
  <si>
    <r>
      <rPr>
        <sz val="11"/>
        <color rgb="FF000000"/>
        <rFont val="ＭＳ ゴシック"/>
        <family val="3"/>
      </rPr>
      <t>北海道知事（石狩）</t>
    </r>
    <rPh sb="0" eb="3">
      <t>ホッカイドウ</t>
    </rPh>
    <rPh sb="3" eb="5">
      <t>チジ</t>
    </rPh>
    <rPh sb="6" eb="8">
      <t>イシカリ</t>
    </rPh>
    <phoneticPr fontId="0"/>
  </si>
  <si>
    <r>
      <rPr>
        <sz val="10"/>
        <color theme="0"/>
        <rFont val="ＭＳ 明朝"/>
        <family val="1"/>
      </rPr>
      <t>北海道本部</t>
    </r>
    <rPh sb="0" eb="5">
      <t>ホッカイドウホンブ</t>
    </rPh>
    <phoneticPr fontId="0"/>
  </si>
  <si>
    <r>
      <rPr>
        <sz val="11"/>
        <color theme="1"/>
        <rFont val="ＭＳ 明朝"/>
        <family val="1"/>
      </rPr>
      <t>免許年月日</t>
    </r>
    <rPh sb="0" eb="2">
      <t>メンキョ</t>
    </rPh>
    <rPh sb="2" eb="5">
      <t>ネンガッピ</t>
    </rPh>
    <phoneticPr fontId="0"/>
  </si>
  <si>
    <t>令和</t>
  </si>
  <si>
    <r>
      <rPr>
        <sz val="11"/>
        <color theme="1"/>
        <rFont val="ＭＳ 明朝"/>
        <family val="1"/>
      </rPr>
      <t>有効期間</t>
    </r>
    <rPh sb="0" eb="2">
      <t>ユウコウ</t>
    </rPh>
    <rPh sb="2" eb="4">
      <t>キカン</t>
    </rPh>
    <phoneticPr fontId="0"/>
  </si>
  <si>
    <r>
      <rPr>
        <sz val="11"/>
        <color theme="1"/>
        <rFont val="ＭＳ 明朝"/>
        <family val="1"/>
      </rPr>
      <t>自</t>
    </r>
    <rPh sb="0" eb="1">
      <t>ジ</t>
    </rPh>
    <phoneticPr fontId="0"/>
  </si>
  <si>
    <t>北海道知事（檜山）</t>
  </si>
  <si>
    <r>
      <rPr>
        <sz val="11"/>
        <color theme="1"/>
        <rFont val="ＭＳ ゴシック"/>
        <family val="3"/>
      </rPr>
      <t>北海道（檜山）</t>
    </r>
    <phoneticPr fontId="0"/>
  </si>
  <si>
    <r>
      <rPr>
        <sz val="11"/>
        <color rgb="FF000000"/>
        <rFont val="ＭＳ ゴシック"/>
        <family val="3"/>
      </rPr>
      <t>北海道知事（渡島）</t>
    </r>
    <rPh sb="0" eb="3">
      <t>ホッカイドウ</t>
    </rPh>
    <rPh sb="3" eb="5">
      <t>チジ</t>
    </rPh>
    <rPh sb="6" eb="7">
      <t>ワタリ</t>
    </rPh>
    <rPh sb="7" eb="8">
      <t>シマ</t>
    </rPh>
    <phoneticPr fontId="0"/>
  </si>
  <si>
    <r>
      <rPr>
        <sz val="11"/>
        <color theme="1"/>
        <rFont val="ＭＳ ゴシック"/>
        <family val="3"/>
      </rPr>
      <t>北海道知事（後志）</t>
    </r>
    <rPh sb="0" eb="3">
      <t>ホッカイドウ</t>
    </rPh>
    <rPh sb="6" eb="7">
      <t>アト</t>
    </rPh>
    <rPh sb="7" eb="8">
      <t>ココロザシ</t>
    </rPh>
    <phoneticPr fontId="0"/>
  </si>
  <si>
    <r>
      <rPr>
        <sz val="11"/>
        <color theme="1"/>
        <rFont val="ＭＳ ゴシック"/>
        <family val="3"/>
      </rPr>
      <t>北海道（後志）</t>
    </r>
    <rPh sb="0" eb="3">
      <t>ホッカイドウ</t>
    </rPh>
    <rPh sb="4" eb="5">
      <t>アト</t>
    </rPh>
    <rPh sb="5" eb="6">
      <t>ココロザシ</t>
    </rPh>
    <phoneticPr fontId="0"/>
  </si>
  <si>
    <r>
      <rPr>
        <sz val="11"/>
        <color theme="1"/>
        <rFont val="ＭＳ 明朝"/>
        <family val="1"/>
      </rPr>
      <t>至</t>
    </r>
    <rPh sb="0" eb="1">
      <t>イタ</t>
    </rPh>
    <phoneticPr fontId="0"/>
  </si>
  <si>
    <r>
      <rPr>
        <sz val="11"/>
        <color theme="1"/>
        <rFont val="ＭＳ ゴシック"/>
        <family val="3"/>
      </rPr>
      <t>令和</t>
    </r>
    <rPh sb="0" eb="2">
      <t>レイワ</t>
    </rPh>
    <phoneticPr fontId="0"/>
  </si>
  <si>
    <r>
      <rPr>
        <sz val="11"/>
        <color theme="1"/>
        <rFont val="ＭＳ ゴシック"/>
        <family val="3"/>
      </rPr>
      <t>北海道知事（空知）</t>
    </r>
    <rPh sb="0" eb="3">
      <t>ホッカイドウ</t>
    </rPh>
    <rPh sb="6" eb="8">
      <t>ソラチ</t>
    </rPh>
    <phoneticPr fontId="0"/>
  </si>
  <si>
    <r>
      <rPr>
        <sz val="11"/>
        <color theme="1"/>
        <rFont val="ＭＳ ゴシック"/>
        <family val="3"/>
      </rPr>
      <t>北海道（空知）</t>
    </r>
    <rPh sb="0" eb="3">
      <t>ホッカイドウ</t>
    </rPh>
    <rPh sb="4" eb="6">
      <t>ソラチ</t>
    </rPh>
    <phoneticPr fontId="0"/>
  </si>
  <si>
    <r>
      <rPr>
        <sz val="11"/>
        <color rgb="FF000000"/>
        <rFont val="ＭＳ ゴシック"/>
        <family val="3"/>
      </rPr>
      <t>北海道知事（後志）</t>
    </r>
    <rPh sb="0" eb="3">
      <t>ホッカイドウ</t>
    </rPh>
    <rPh sb="6" eb="7">
      <t>アト</t>
    </rPh>
    <rPh sb="7" eb="8">
      <t>ココロザシ</t>
    </rPh>
    <phoneticPr fontId="0"/>
  </si>
  <si>
    <r>
      <rPr>
        <sz val="11"/>
        <color theme="1"/>
        <rFont val="ＭＳ ゴシック"/>
        <family val="3"/>
      </rPr>
      <t>北海道知事（上川）</t>
    </r>
    <rPh sb="0" eb="3">
      <t>ホッカイドウ</t>
    </rPh>
    <rPh sb="6" eb="8">
      <t>ウエカワ</t>
    </rPh>
    <phoneticPr fontId="0"/>
  </si>
  <si>
    <r>
      <rPr>
        <sz val="11"/>
        <color theme="1"/>
        <rFont val="ＭＳ ゴシック"/>
        <family val="3"/>
      </rPr>
      <t>北海道（上川）</t>
    </r>
    <rPh sb="0" eb="3">
      <t>ホッカイドウ</t>
    </rPh>
    <rPh sb="4" eb="6">
      <t>ウエカワ</t>
    </rPh>
    <phoneticPr fontId="0"/>
  </si>
  <si>
    <r>
      <rPr>
        <sz val="11"/>
        <color rgb="FF000000"/>
        <rFont val="ＭＳ ゴシック"/>
        <family val="3"/>
      </rPr>
      <t>北海道知事（空知）</t>
    </r>
    <rPh sb="0" eb="3">
      <t>ホッカイドウ</t>
    </rPh>
    <rPh sb="6" eb="8">
      <t>ソラチ</t>
    </rPh>
    <phoneticPr fontId="0"/>
  </si>
  <si>
    <r>
      <rPr>
        <sz val="11"/>
        <color theme="1"/>
        <rFont val="ＭＳ 明朝"/>
        <family val="1"/>
      </rPr>
      <t>主 た る
事 務 所</t>
    </r>
    <rPh sb="0" eb="1">
      <t>シュ</t>
    </rPh>
    <rPh sb="6" eb="7">
      <t>コト</t>
    </rPh>
    <rPh sb="8" eb="9">
      <t>ツトム</t>
    </rPh>
    <rPh sb="10" eb="11">
      <t>ショ</t>
    </rPh>
    <phoneticPr fontId="0"/>
  </si>
  <si>
    <r>
      <rPr>
        <sz val="8"/>
        <color theme="1"/>
        <rFont val="ＭＳ 明朝"/>
        <family val="1"/>
      </rPr>
      <t>フリガナ</t>
    </r>
    <phoneticPr fontId="0"/>
  </si>
  <si>
    <t>北海道知事（留萌）</t>
  </si>
  <si>
    <r>
      <rPr>
        <sz val="11"/>
        <color theme="1"/>
        <rFont val="ＭＳ ゴシック"/>
        <family val="3"/>
      </rPr>
      <t>北海道（留萌）</t>
    </r>
    <phoneticPr fontId="0"/>
  </si>
  <si>
    <r>
      <rPr>
        <sz val="11"/>
        <color rgb="FF000000"/>
        <rFont val="ＭＳ ゴシック"/>
        <family val="3"/>
      </rPr>
      <t>北海道知事（上川）</t>
    </r>
    <rPh sb="0" eb="3">
      <t>ホッカイドウ</t>
    </rPh>
    <rPh sb="6" eb="8">
      <t>ウエカワ</t>
    </rPh>
    <phoneticPr fontId="0"/>
  </si>
  <si>
    <r>
      <rPr>
        <sz val="11"/>
        <color theme="1"/>
        <rFont val="ＭＳ ゴシック"/>
        <family val="3"/>
      </rPr>
      <t>北海道知事（宗谷）</t>
    </r>
    <rPh sb="0" eb="3">
      <t>ホッカイドウ</t>
    </rPh>
    <rPh sb="6" eb="8">
      <t>ソウヤ</t>
    </rPh>
    <phoneticPr fontId="0"/>
  </si>
  <si>
    <r>
      <rPr>
        <sz val="11"/>
        <color theme="1"/>
        <rFont val="ＭＳ ゴシック"/>
        <family val="3"/>
      </rPr>
      <t>北海道（宗谷）</t>
    </r>
    <rPh sb="0" eb="3">
      <t>ホッカイドウ</t>
    </rPh>
    <rPh sb="4" eb="6">
      <t>ソウヤ</t>
    </rPh>
    <phoneticPr fontId="0"/>
  </si>
  <si>
    <r>
      <rPr>
        <sz val="11"/>
        <color theme="1"/>
        <rFont val="ＭＳ 明朝"/>
        <family val="1"/>
      </rPr>
      <t>商号又は名称</t>
    </r>
    <rPh sb="0" eb="2">
      <t>ショウゴウ</t>
    </rPh>
    <rPh sb="2" eb="3">
      <t>マタ</t>
    </rPh>
    <rPh sb="4" eb="6">
      <t>メイショウ</t>
    </rPh>
    <phoneticPr fontId="0"/>
  </si>
  <si>
    <r>
      <rPr>
        <sz val="11"/>
        <color theme="1"/>
        <rFont val="ＭＳ ゴシック"/>
        <family val="3"/>
      </rPr>
      <t>北海道知事（網走）</t>
    </r>
    <rPh sb="0" eb="3">
      <t>ホッカイドウ</t>
    </rPh>
    <rPh sb="6" eb="8">
      <t>アバシリ</t>
    </rPh>
    <phoneticPr fontId="0"/>
  </si>
  <si>
    <r>
      <rPr>
        <sz val="11"/>
        <color theme="1"/>
        <rFont val="ＭＳ ゴシック"/>
        <family val="3"/>
      </rPr>
      <t>北海道（網走）</t>
    </r>
    <rPh sb="0" eb="3">
      <t>ホッカイドウ</t>
    </rPh>
    <rPh sb="4" eb="6">
      <t>アバシリ</t>
    </rPh>
    <phoneticPr fontId="0"/>
  </si>
  <si>
    <r>
      <rPr>
        <sz val="11"/>
        <color rgb="FF000000"/>
        <rFont val="ＭＳ ゴシック"/>
        <family val="3"/>
      </rPr>
      <t>北海道知事（宗谷）</t>
    </r>
    <rPh sb="0" eb="3">
      <t>ホッカイドウ</t>
    </rPh>
    <rPh sb="6" eb="8">
      <t>ソウヤ</t>
    </rPh>
    <phoneticPr fontId="0"/>
  </si>
  <si>
    <r>
      <rPr>
        <sz val="11"/>
        <color theme="1"/>
        <rFont val="ＭＳ ゴシック"/>
        <family val="3"/>
      </rPr>
      <t>北海道知事（胆振）</t>
    </r>
    <rPh sb="0" eb="3">
      <t>ホッカイドウ</t>
    </rPh>
    <rPh sb="6" eb="7">
      <t>タン</t>
    </rPh>
    <rPh sb="7" eb="8">
      <t>シン</t>
    </rPh>
    <phoneticPr fontId="0"/>
  </si>
  <si>
    <r>
      <rPr>
        <sz val="11"/>
        <color theme="1"/>
        <rFont val="ＭＳ ゴシック"/>
        <family val="3"/>
      </rPr>
      <t>北海道（胆振）</t>
    </r>
    <rPh sb="0" eb="3">
      <t>ホッカイドウ</t>
    </rPh>
    <rPh sb="4" eb="5">
      <t>タン</t>
    </rPh>
    <rPh sb="5" eb="6">
      <t>シン</t>
    </rPh>
    <phoneticPr fontId="0"/>
  </si>
  <si>
    <r>
      <rPr>
        <sz val="11"/>
        <color rgb="FF000000"/>
        <rFont val="ＭＳ ゴシック"/>
        <family val="3"/>
      </rPr>
      <t>北海道知事（網走）</t>
    </r>
    <rPh sb="0" eb="3">
      <t>ホッカイドウ</t>
    </rPh>
    <rPh sb="6" eb="8">
      <t>アバシリ</t>
    </rPh>
    <phoneticPr fontId="0"/>
  </si>
  <si>
    <r>
      <rPr>
        <sz val="11"/>
        <color theme="1"/>
        <rFont val="ＭＳ ゴシック"/>
        <family val="3"/>
      </rPr>
      <t>北海道知事（日高）</t>
    </r>
    <rPh sb="0" eb="3">
      <t>ホッカイドウ</t>
    </rPh>
    <rPh sb="6" eb="8">
      <t>ヒダカ</t>
    </rPh>
    <phoneticPr fontId="0"/>
  </si>
  <si>
    <r>
      <rPr>
        <sz val="11"/>
        <color theme="1"/>
        <rFont val="ＭＳ ゴシック"/>
        <family val="3"/>
      </rPr>
      <t>北海道（日高）</t>
    </r>
    <rPh sb="0" eb="3">
      <t>ホッカイドウ</t>
    </rPh>
    <rPh sb="4" eb="6">
      <t>ヒダカ</t>
    </rPh>
    <phoneticPr fontId="0"/>
  </si>
  <si>
    <r>
      <rPr>
        <sz val="11"/>
        <color rgb="FF000000"/>
        <rFont val="ＭＳ ゴシック"/>
        <family val="3"/>
      </rPr>
      <t>北海道知事（胆振）</t>
    </r>
    <rPh sb="0" eb="3">
      <t>ホッカイドウ</t>
    </rPh>
    <rPh sb="6" eb="7">
      <t>タン</t>
    </rPh>
    <rPh sb="7" eb="8">
      <t>シン</t>
    </rPh>
    <phoneticPr fontId="0"/>
  </si>
  <si>
    <r>
      <rPr>
        <sz val="11"/>
        <color theme="1"/>
        <rFont val="ＭＳ 明朝"/>
        <family val="1"/>
      </rPr>
      <t xml:space="preserve">所在地
</t>
    </r>
    <r>
      <rPr>
        <sz val="9"/>
        <color indexed="8"/>
        <rFont val="ＭＳ 明朝"/>
        <family val="1"/>
      </rPr>
      <t>（ビル名）</t>
    </r>
    <rPh sb="0" eb="3">
      <t>ショザイチ</t>
    </rPh>
    <rPh sb="7" eb="8">
      <t>メイ</t>
    </rPh>
    <phoneticPr fontId="0"/>
  </si>
  <si>
    <t>〒</t>
    <phoneticPr fontId="0"/>
  </si>
  <si>
    <r>
      <rPr>
        <sz val="11"/>
        <color theme="1"/>
        <rFont val="ＭＳ ゴシック"/>
        <family val="3"/>
      </rPr>
      <t>北海道知事（十勝）</t>
    </r>
    <rPh sb="0" eb="3">
      <t>ホッカイドウ</t>
    </rPh>
    <rPh sb="6" eb="8">
      <t>トカチ</t>
    </rPh>
    <phoneticPr fontId="0"/>
  </si>
  <si>
    <r>
      <rPr>
        <sz val="11"/>
        <color theme="1"/>
        <rFont val="ＭＳ ゴシック"/>
        <family val="3"/>
      </rPr>
      <t>北海道（十勝）</t>
    </r>
    <rPh sb="0" eb="3">
      <t>ホッカイドウ</t>
    </rPh>
    <rPh sb="4" eb="6">
      <t>トカチ</t>
    </rPh>
    <phoneticPr fontId="0"/>
  </si>
  <si>
    <r>
      <rPr>
        <sz val="11"/>
        <color rgb="FF000000"/>
        <rFont val="ＭＳ ゴシック"/>
        <family val="3"/>
      </rPr>
      <t>北海道知事（日高）</t>
    </r>
    <rPh sb="0" eb="3">
      <t>ホッカイドウ</t>
    </rPh>
    <rPh sb="6" eb="8">
      <t>ヒダカ</t>
    </rPh>
    <phoneticPr fontId="0"/>
  </si>
  <si>
    <r>
      <rPr>
        <sz val="11"/>
        <color theme="1"/>
        <rFont val="ＭＳ ゴシック"/>
        <family val="3"/>
      </rPr>
      <t>北海道知事（釧路）</t>
    </r>
    <rPh sb="0" eb="3">
      <t>ホッカイドウ</t>
    </rPh>
    <rPh sb="6" eb="8">
      <t>クシロ</t>
    </rPh>
    <phoneticPr fontId="0"/>
  </si>
  <si>
    <r>
      <rPr>
        <sz val="11"/>
        <color theme="1"/>
        <rFont val="ＭＳ ゴシック"/>
        <family val="3"/>
      </rPr>
      <t>北海道（釧路）</t>
    </r>
    <rPh sb="0" eb="3">
      <t>ホッカイドウ</t>
    </rPh>
    <rPh sb="4" eb="6">
      <t>クシロ</t>
    </rPh>
    <phoneticPr fontId="0"/>
  </si>
  <si>
    <r>
      <rPr>
        <sz val="11"/>
        <color rgb="FF000000"/>
        <rFont val="ＭＳ ゴシック"/>
        <family val="3"/>
      </rPr>
      <t>北海道知事（十勝）</t>
    </r>
    <rPh sb="0" eb="3">
      <t>ホッカイドウ</t>
    </rPh>
    <rPh sb="6" eb="8">
      <t>トカチ</t>
    </rPh>
    <phoneticPr fontId="0"/>
  </si>
  <si>
    <r>
      <rPr>
        <sz val="11"/>
        <color theme="1"/>
        <rFont val="ＭＳ ゴシック"/>
        <family val="3"/>
      </rPr>
      <t>北海道知事（根室）</t>
    </r>
    <rPh sb="0" eb="3">
      <t>ホッカイドウ</t>
    </rPh>
    <rPh sb="6" eb="8">
      <t>ネムロ</t>
    </rPh>
    <phoneticPr fontId="0"/>
  </si>
  <si>
    <r>
      <rPr>
        <sz val="11"/>
        <color theme="1"/>
        <rFont val="ＭＳ ゴシック"/>
        <family val="3"/>
      </rPr>
      <t>北海道（根室）</t>
    </r>
    <rPh sb="0" eb="3">
      <t>ホッカイドウ</t>
    </rPh>
    <rPh sb="4" eb="6">
      <t>ネムロ</t>
    </rPh>
    <phoneticPr fontId="0"/>
  </si>
  <si>
    <r>
      <rPr>
        <sz val="11"/>
        <color rgb="FF000000"/>
        <rFont val="ＭＳ ゴシック"/>
        <family val="3"/>
      </rPr>
      <t>北海道知事（釧路）</t>
    </r>
    <rPh sb="0" eb="3">
      <t>ホッカイドウ</t>
    </rPh>
    <rPh sb="6" eb="8">
      <t>クシロ</t>
    </rPh>
    <phoneticPr fontId="0"/>
  </si>
  <si>
    <r>
      <rPr>
        <sz val="11"/>
        <color theme="1"/>
        <rFont val="ＭＳ 明朝"/>
        <family val="1"/>
      </rPr>
      <t>ＴＥＬ</t>
    </r>
    <phoneticPr fontId="0"/>
  </si>
  <si>
    <r>
      <rPr>
        <sz val="11"/>
        <color theme="1"/>
        <rFont val="ＭＳ 明朝"/>
        <family val="1"/>
      </rPr>
      <t>ＦＡＸ</t>
    </r>
    <phoneticPr fontId="0"/>
  </si>
  <si>
    <r>
      <rPr>
        <sz val="11"/>
        <color theme="1"/>
        <rFont val="ＭＳ ゴシック"/>
        <family val="3"/>
      </rPr>
      <t>北海道知事（オホ）</t>
    </r>
    <rPh sb="0" eb="3">
      <t>ホッカイドウ</t>
    </rPh>
    <phoneticPr fontId="0"/>
  </si>
  <si>
    <r>
      <rPr>
        <sz val="11"/>
        <color theme="1"/>
        <rFont val="ＭＳ ゴシック"/>
        <family val="3"/>
      </rPr>
      <t>北海道（オホ）</t>
    </r>
    <rPh sb="0" eb="3">
      <t>ホッカイドウ</t>
    </rPh>
    <phoneticPr fontId="0"/>
  </si>
  <si>
    <r>
      <rPr>
        <sz val="11"/>
        <color rgb="FF000000"/>
        <rFont val="ＭＳ ゴシック"/>
        <family val="3"/>
      </rPr>
      <t>北海道知事（根室）</t>
    </r>
    <rPh sb="0" eb="3">
      <t>ホッカイドウ</t>
    </rPh>
    <rPh sb="6" eb="8">
      <t>ネムロ</t>
    </rPh>
    <phoneticPr fontId="0"/>
  </si>
  <si>
    <t>青森県知事</t>
  </si>
  <si>
    <r>
      <rPr>
        <sz val="11"/>
        <color theme="1"/>
        <rFont val="ＭＳ ゴシック"/>
        <family val="3"/>
      </rPr>
      <t>青森県</t>
    </r>
    <phoneticPr fontId="0"/>
  </si>
  <si>
    <r>
      <rPr>
        <sz val="11"/>
        <color rgb="FF000000"/>
        <rFont val="ＭＳ ゴシック"/>
        <family val="3"/>
      </rPr>
      <t>北海道知事（オホ）</t>
    </r>
    <rPh sb="0" eb="3">
      <t>ホッカイドウ</t>
    </rPh>
    <phoneticPr fontId="0"/>
  </si>
  <si>
    <r>
      <rPr>
        <sz val="11"/>
        <color theme="1"/>
        <rFont val="ＭＳ 明朝"/>
        <family val="1"/>
      </rPr>
      <t>メ ー ル
アドレス</t>
    </r>
    <phoneticPr fontId="0"/>
  </si>
  <si>
    <r>
      <rPr>
        <sz val="10.5"/>
        <color theme="1"/>
        <rFont val="ＭＳ 明朝"/>
        <family val="1"/>
      </rPr>
      <t>①</t>
    </r>
    <phoneticPr fontId="0"/>
  </si>
  <si>
    <r>
      <rPr>
        <sz val="9"/>
        <color theme="1"/>
        <rFont val="ＭＳ 明朝"/>
        <family val="1"/>
      </rPr>
      <t>協会からのお知らせを確実に受け取れるメールアドレスをご記入ください。</t>
    </r>
    <rPh sb="0" eb="2">
      <t>キョウカイ</t>
    </rPh>
    <rPh sb="6" eb="7">
      <t>シ</t>
    </rPh>
    <rPh sb="10" eb="12">
      <t>カクジツ</t>
    </rPh>
    <rPh sb="13" eb="14">
      <t>ウ</t>
    </rPh>
    <rPh sb="15" eb="16">
      <t>ト</t>
    </rPh>
    <rPh sb="27" eb="29">
      <t>キニュウ</t>
    </rPh>
    <phoneticPr fontId="0"/>
  </si>
  <si>
    <r>
      <rPr>
        <sz val="11"/>
        <color theme="1"/>
        <rFont val="ＭＳ ゴシック"/>
        <family val="3"/>
      </rPr>
      <t>岩手県知事</t>
    </r>
    <rPh sb="0" eb="3">
      <t>イワテケン</t>
    </rPh>
    <rPh sb="3" eb="5">
      <t>チジ</t>
    </rPh>
    <phoneticPr fontId="0"/>
  </si>
  <si>
    <r>
      <rPr>
        <sz val="11"/>
        <color theme="1"/>
        <rFont val="ＭＳ ゴシック"/>
        <family val="3"/>
      </rPr>
      <t>岩手県</t>
    </r>
    <rPh sb="0" eb="3">
      <t>イワテケン</t>
    </rPh>
    <phoneticPr fontId="0"/>
  </si>
  <si>
    <t>青森県本部</t>
  </si>
  <si>
    <r>
      <rPr>
        <sz val="10.5"/>
        <color theme="1"/>
        <rFont val="ＭＳ 明朝"/>
        <family val="1"/>
      </rPr>
      <t>②</t>
    </r>
    <phoneticPr fontId="0"/>
  </si>
  <si>
    <r>
      <rPr>
        <sz val="9"/>
        <color theme="1"/>
        <rFont val="ＭＳ 明朝"/>
        <family val="1"/>
      </rPr>
      <t>２つ目のお知らせ受信用アドレスの登録を希望される場合にご記入ください。</t>
    </r>
    <rPh sb="2" eb="3">
      <t>メ</t>
    </rPh>
    <rPh sb="5" eb="6">
      <t>シ</t>
    </rPh>
    <rPh sb="8" eb="11">
      <t>ジュシンヨウ</t>
    </rPh>
    <rPh sb="16" eb="18">
      <t>トウロク</t>
    </rPh>
    <rPh sb="19" eb="21">
      <t>キボウ</t>
    </rPh>
    <rPh sb="24" eb="26">
      <t>バアイ</t>
    </rPh>
    <rPh sb="28" eb="30">
      <t>キニュウ</t>
    </rPh>
    <phoneticPr fontId="0"/>
  </si>
  <si>
    <r>
      <rPr>
        <sz val="11"/>
        <color theme="1"/>
        <rFont val="ＭＳ ゴシック"/>
        <family val="3"/>
      </rPr>
      <t>宮城県知事</t>
    </r>
    <rPh sb="0" eb="3">
      <t>ミヤギケン</t>
    </rPh>
    <rPh sb="3" eb="5">
      <t>チジ</t>
    </rPh>
    <phoneticPr fontId="0"/>
  </si>
  <si>
    <r>
      <rPr>
        <sz val="11"/>
        <color theme="1"/>
        <rFont val="ＭＳ ゴシック"/>
        <family val="3"/>
      </rPr>
      <t>宮城県</t>
    </r>
    <rPh sb="0" eb="3">
      <t>ミヤギケン</t>
    </rPh>
    <phoneticPr fontId="0"/>
  </si>
  <si>
    <t>岩手県知事</t>
  </si>
  <si>
    <t>岩手県本部</t>
  </si>
  <si>
    <r>
      <rPr>
        <sz val="11"/>
        <color theme="1"/>
        <rFont val="ＭＳ 明朝"/>
        <family val="1"/>
      </rPr>
      <t>代 表 者</t>
    </r>
    <rPh sb="0" eb="1">
      <t>ダイ</t>
    </rPh>
    <rPh sb="2" eb="3">
      <t>オモテ</t>
    </rPh>
    <rPh sb="4" eb="5">
      <t>シャ</t>
    </rPh>
    <phoneticPr fontId="0"/>
  </si>
  <si>
    <r>
      <rPr>
        <sz val="11"/>
        <color theme="1"/>
        <rFont val="ＭＳ 明朝"/>
        <family val="1"/>
      </rPr>
      <t>生年月日</t>
    </r>
    <rPh sb="0" eb="2">
      <t>セイネン</t>
    </rPh>
    <rPh sb="2" eb="4">
      <t>ガッピ</t>
    </rPh>
    <phoneticPr fontId="0"/>
  </si>
  <si>
    <r>
      <rPr>
        <sz val="8"/>
        <color theme="1"/>
        <rFont val="ＭＳ 明朝"/>
        <family val="1"/>
      </rPr>
      <t>性　別</t>
    </r>
    <rPh sb="0" eb="1">
      <t>セイ</t>
    </rPh>
    <rPh sb="2" eb="3">
      <t>ベツ</t>
    </rPh>
    <phoneticPr fontId="0"/>
  </si>
  <si>
    <r>
      <rPr>
        <sz val="11"/>
        <color theme="1"/>
        <rFont val="ＭＳ ゴシック"/>
        <family val="3"/>
      </rPr>
      <t>山形県知事</t>
    </r>
    <rPh sb="0" eb="3">
      <t>ヤマガタケン</t>
    </rPh>
    <rPh sb="3" eb="5">
      <t>チジ</t>
    </rPh>
    <phoneticPr fontId="0"/>
  </si>
  <si>
    <r>
      <rPr>
        <sz val="11"/>
        <color theme="1"/>
        <rFont val="ＭＳ ゴシック"/>
        <family val="3"/>
      </rPr>
      <t>秋田県</t>
    </r>
    <rPh sb="0" eb="2">
      <t>アキタ</t>
    </rPh>
    <rPh sb="2" eb="3">
      <t>ケン</t>
    </rPh>
    <phoneticPr fontId="0"/>
  </si>
  <si>
    <t>宮城県知事</t>
  </si>
  <si>
    <t>宮城県本部</t>
  </si>
  <si>
    <r>
      <rPr>
        <sz val="11"/>
        <color theme="1"/>
        <rFont val="ＭＳ ゴシック"/>
        <family val="3"/>
      </rPr>
      <t>福島県知事</t>
    </r>
    <rPh sb="0" eb="5">
      <t>フクシマケンチジ</t>
    </rPh>
    <phoneticPr fontId="0"/>
  </si>
  <si>
    <r>
      <rPr>
        <sz val="11"/>
        <color theme="1"/>
        <rFont val="ＭＳ ゴシック"/>
        <family val="3"/>
      </rPr>
      <t>山形県</t>
    </r>
    <rPh sb="0" eb="3">
      <t>ヤマガタケン</t>
    </rPh>
    <phoneticPr fontId="0"/>
  </si>
  <si>
    <t>秋田県知事</t>
  </si>
  <si>
    <t>秋田県本部</t>
  </si>
  <si>
    <r>
      <rPr>
        <sz val="11"/>
        <color theme="1"/>
        <rFont val="ＭＳ 明朝"/>
        <family val="1"/>
      </rPr>
      <t>氏　名</t>
    </r>
    <rPh sb="0" eb="1">
      <t>シ</t>
    </rPh>
    <rPh sb="2" eb="3">
      <t>メイ</t>
    </rPh>
    <phoneticPr fontId="0"/>
  </si>
  <si>
    <r>
      <rPr>
        <sz val="11"/>
        <color theme="1"/>
        <rFont val="ＭＳ ゴシック"/>
        <family val="3"/>
      </rPr>
      <t>茨城県知事</t>
    </r>
    <rPh sb="0" eb="3">
      <t>イバラキケン</t>
    </rPh>
    <rPh sb="3" eb="5">
      <t>チジ</t>
    </rPh>
    <phoneticPr fontId="0"/>
  </si>
  <si>
    <r>
      <rPr>
        <sz val="11"/>
        <color theme="1"/>
        <rFont val="ＭＳ ゴシック"/>
        <family val="3"/>
      </rPr>
      <t>福島県</t>
    </r>
    <rPh sb="0" eb="3">
      <t>フクシマケン</t>
    </rPh>
    <phoneticPr fontId="0"/>
  </si>
  <si>
    <t>山形県知事</t>
  </si>
  <si>
    <t>山形県本部</t>
  </si>
  <si>
    <r>
      <rPr>
        <sz val="11"/>
        <color theme="1"/>
        <rFont val="ＭＳ ゴシック"/>
        <family val="3"/>
      </rPr>
      <t>茨城県</t>
    </r>
    <rPh sb="0" eb="3">
      <t>イバラキケン</t>
    </rPh>
    <phoneticPr fontId="0"/>
  </si>
  <si>
    <t>福島県知事</t>
  </si>
  <si>
    <t>福島県本部</t>
  </si>
  <si>
    <r>
      <rPr>
        <sz val="11"/>
        <color theme="1"/>
        <rFont val="ＭＳ ゴシック"/>
        <family val="3"/>
      </rPr>
      <t>栃木県</t>
    </r>
    <rPh sb="0" eb="3">
      <t>トチギケン</t>
    </rPh>
    <phoneticPr fontId="0"/>
  </si>
  <si>
    <t>茨城県知事</t>
  </si>
  <si>
    <t>茨城県本部</t>
  </si>
  <si>
    <r>
      <rPr>
        <sz val="10"/>
        <color theme="1"/>
        <rFont val="ＭＳ 明朝"/>
        <family val="1"/>
      </rPr>
      <t>肩書区分</t>
    </r>
    <rPh sb="0" eb="2">
      <t>カタガ</t>
    </rPh>
    <rPh sb="2" eb="4">
      <t>クブン</t>
    </rPh>
    <phoneticPr fontId="0"/>
  </si>
  <si>
    <r>
      <rPr>
        <sz val="8"/>
        <color theme="1"/>
        <rFont val="ＭＳ 明朝"/>
        <family val="1"/>
      </rPr>
      <t>[</t>
    </r>
    <phoneticPr fontId="0"/>
  </si>
  <si>
    <r>
      <rPr>
        <sz val="8"/>
        <color theme="1"/>
        <rFont val="ＭＳ 明朝"/>
        <family val="1"/>
      </rPr>
      <t>]</t>
    </r>
    <phoneticPr fontId="0"/>
  </si>
  <si>
    <r>
      <rPr>
        <sz val="11"/>
        <color theme="1"/>
        <rFont val="ＭＳ ゴシック"/>
        <family val="3"/>
      </rPr>
      <t>群馬県</t>
    </r>
    <rPh sb="0" eb="3">
      <t>グンマケン</t>
    </rPh>
    <phoneticPr fontId="0"/>
  </si>
  <si>
    <t>栃木県知事</t>
  </si>
  <si>
    <t>栃木県本部</t>
  </si>
  <si>
    <r>
      <rPr>
        <sz val="11"/>
        <color theme="1"/>
        <rFont val="ＭＳ 明朝"/>
        <family val="1"/>
      </rPr>
      <t>現住所</t>
    </r>
    <rPh sb="0" eb="3">
      <t>ゲンジュウショ</t>
    </rPh>
    <phoneticPr fontId="0"/>
  </si>
  <si>
    <r>
      <rPr>
        <sz val="9"/>
        <color theme="1"/>
        <rFont val="ＭＳ 明朝"/>
        <family val="1"/>
      </rPr>
      <t>〒</t>
    </r>
    <phoneticPr fontId="0"/>
  </si>
  <si>
    <r>
      <rPr>
        <sz val="11"/>
        <color theme="1"/>
        <rFont val="ＭＳ ゴシック"/>
        <family val="3"/>
      </rPr>
      <t>埼玉県</t>
    </r>
    <rPh sb="0" eb="3">
      <t>サイタマケン</t>
    </rPh>
    <phoneticPr fontId="0"/>
  </si>
  <si>
    <t>群馬県知事</t>
  </si>
  <si>
    <t>群馬県本部</t>
  </si>
  <si>
    <r>
      <rPr>
        <sz val="11"/>
        <color theme="1"/>
        <rFont val="ＭＳ ゴシック"/>
        <family val="3"/>
      </rPr>
      <t>千葉県</t>
    </r>
    <rPh sb="0" eb="3">
      <t>チバケン</t>
    </rPh>
    <phoneticPr fontId="0"/>
  </si>
  <si>
    <t>埼玉県知事</t>
  </si>
  <si>
    <t>埼玉県本部</t>
  </si>
  <si>
    <t>千葉県知事</t>
  </si>
  <si>
    <r>
      <rPr>
        <sz val="11"/>
        <color theme="1"/>
        <rFont val="ＭＳ ゴシック"/>
        <family val="3"/>
      </rPr>
      <t>東京都</t>
    </r>
    <rPh sb="0" eb="3">
      <t>トウキョウト</t>
    </rPh>
    <phoneticPr fontId="0"/>
  </si>
  <si>
    <t>千葉県本部</t>
  </si>
  <si>
    <r>
      <rPr>
        <sz val="11"/>
        <color theme="1"/>
        <rFont val="ＭＳ 明朝"/>
        <family val="1"/>
      </rPr>
      <t>会社情報</t>
    </r>
    <rPh sb="0" eb="2">
      <t>カイシャ</t>
    </rPh>
    <rPh sb="2" eb="4">
      <t>ジョウホウ</t>
    </rPh>
    <phoneticPr fontId="0"/>
  </si>
  <si>
    <r>
      <rPr>
        <sz val="11"/>
        <color theme="1"/>
        <rFont val="ＭＳ 明朝"/>
        <family val="1"/>
      </rPr>
      <t>法人・個人区分</t>
    </r>
    <rPh sb="0" eb="2">
      <t>ホウジン</t>
    </rPh>
    <rPh sb="3" eb="5">
      <t>コジン</t>
    </rPh>
    <rPh sb="5" eb="7">
      <t>クブン</t>
    </rPh>
    <phoneticPr fontId="0"/>
  </si>
  <si>
    <r>
      <rPr>
        <sz val="11"/>
        <color theme="1"/>
        <rFont val="ＭＳ 明朝"/>
        <family val="1"/>
      </rPr>
      <t>法人の設立年月日</t>
    </r>
    <rPh sb="0" eb="2">
      <t>ホウジン</t>
    </rPh>
    <rPh sb="3" eb="5">
      <t>セツリツ</t>
    </rPh>
    <rPh sb="5" eb="8">
      <t>ネンガッピ</t>
    </rPh>
    <phoneticPr fontId="0"/>
  </si>
  <si>
    <t>東京都知事</t>
  </si>
  <si>
    <r>
      <rPr>
        <sz val="11"/>
        <color theme="1"/>
        <rFont val="ＭＳ ゴシック"/>
        <family val="3"/>
      </rPr>
      <t>神奈川県</t>
    </r>
    <rPh sb="0" eb="4">
      <t>カナガワケン</t>
    </rPh>
    <phoneticPr fontId="0"/>
  </si>
  <si>
    <t>東京都本部</t>
  </si>
  <si>
    <t>神奈川県知事</t>
  </si>
  <si>
    <r>
      <rPr>
        <sz val="11"/>
        <color theme="1"/>
        <rFont val="ＭＳ ゴシック"/>
        <family val="3"/>
      </rPr>
      <t>新潟県</t>
    </r>
    <rPh sb="0" eb="3">
      <t>ニイガタケン</t>
    </rPh>
    <phoneticPr fontId="0"/>
  </si>
  <si>
    <t>神奈川県本部</t>
  </si>
  <si>
    <r>
      <rPr>
        <sz val="11"/>
        <color theme="1"/>
        <rFont val="ＭＳ 明朝"/>
        <family val="1"/>
      </rPr>
      <t>個人営業開始日</t>
    </r>
    <rPh sb="0" eb="2">
      <t>コジン</t>
    </rPh>
    <rPh sb="2" eb="4">
      <t>エイギョウ</t>
    </rPh>
    <rPh sb="4" eb="7">
      <t>カイシビ</t>
    </rPh>
    <phoneticPr fontId="0"/>
  </si>
  <si>
    <t>新潟県知事</t>
  </si>
  <si>
    <r>
      <rPr>
        <sz val="11"/>
        <color theme="1"/>
        <rFont val="ＭＳ ゴシック"/>
        <family val="3"/>
      </rPr>
      <t>富山県</t>
    </r>
    <rPh sb="0" eb="3">
      <t>トヤマケン</t>
    </rPh>
    <phoneticPr fontId="0"/>
  </si>
  <si>
    <t>新潟県本部</t>
  </si>
  <si>
    <t>富山県知事</t>
  </si>
  <si>
    <r>
      <rPr>
        <sz val="11"/>
        <color theme="1"/>
        <rFont val="ＭＳ ゴシック"/>
        <family val="3"/>
      </rPr>
      <t>石川県</t>
    </r>
    <rPh sb="0" eb="3">
      <t>イシカワケン</t>
    </rPh>
    <phoneticPr fontId="0"/>
  </si>
  <si>
    <t>富山県本部</t>
  </si>
  <si>
    <r>
      <rPr>
        <sz val="11"/>
        <color theme="1"/>
        <rFont val="ＭＳ 明朝"/>
        <family val="1"/>
      </rPr>
      <t>資本金</t>
    </r>
    <rPh sb="0" eb="3">
      <t>シホンキン</t>
    </rPh>
    <phoneticPr fontId="0"/>
  </si>
  <si>
    <r>
      <rPr>
        <sz val="11"/>
        <color theme="1"/>
        <rFont val="ＭＳ 明朝"/>
        <family val="1"/>
      </rPr>
      <t>万円</t>
    </r>
    <rPh sb="0" eb="2">
      <t>マンエン</t>
    </rPh>
    <phoneticPr fontId="0"/>
  </si>
  <si>
    <r>
      <rPr>
        <sz val="11"/>
        <color theme="1"/>
        <rFont val="ＭＳ 明朝"/>
        <family val="1"/>
      </rPr>
      <t>従業員数</t>
    </r>
    <rPh sb="0" eb="3">
      <t>ジュウギョウイン</t>
    </rPh>
    <rPh sb="3" eb="4">
      <t>スウ</t>
    </rPh>
    <phoneticPr fontId="0"/>
  </si>
  <si>
    <r>
      <rPr>
        <sz val="11"/>
        <color theme="1"/>
        <rFont val="ＭＳ 明朝"/>
        <family val="1"/>
      </rPr>
      <t>名</t>
    </r>
    <rPh sb="0" eb="1">
      <t>メイ</t>
    </rPh>
    <phoneticPr fontId="0"/>
  </si>
  <si>
    <r>
      <rPr>
        <sz val="11"/>
        <color theme="1"/>
        <rFont val="ＭＳ 明朝"/>
        <family val="1"/>
      </rPr>
      <t>うち専任宅地建物取引士数</t>
    </r>
    <rPh sb="2" eb="4">
      <t>センニン</t>
    </rPh>
    <rPh sb="4" eb="6">
      <t>タクチ</t>
    </rPh>
    <rPh sb="6" eb="8">
      <t>タテモノ</t>
    </rPh>
    <rPh sb="8" eb="10">
      <t>トリヒキ</t>
    </rPh>
    <rPh sb="10" eb="11">
      <t>シ</t>
    </rPh>
    <rPh sb="11" eb="12">
      <t>スウ</t>
    </rPh>
    <phoneticPr fontId="0"/>
  </si>
  <si>
    <t>石川県知事</t>
  </si>
  <si>
    <r>
      <rPr>
        <sz val="11"/>
        <color theme="1"/>
        <rFont val="ＭＳ ゴシック"/>
        <family val="3"/>
      </rPr>
      <t>福井県</t>
    </r>
    <rPh sb="0" eb="3">
      <t>フクイケン</t>
    </rPh>
    <phoneticPr fontId="0"/>
  </si>
  <si>
    <t>石川県本部</t>
  </si>
  <si>
    <t>福井県知事</t>
  </si>
  <si>
    <r>
      <rPr>
        <sz val="11"/>
        <color theme="1"/>
        <rFont val="ＭＳ ゴシック"/>
        <family val="3"/>
      </rPr>
      <t>山梨県</t>
    </r>
    <rPh sb="0" eb="3">
      <t>ヤマナシケン</t>
    </rPh>
    <phoneticPr fontId="0"/>
  </si>
  <si>
    <t>福井県本部</t>
  </si>
  <si>
    <r>
      <rPr>
        <sz val="11"/>
        <color theme="1"/>
        <rFont val="ＭＳ 明朝"/>
        <family val="1"/>
      </rPr>
      <t>政令使用人</t>
    </r>
    <rPh sb="0" eb="2">
      <t>セイレイ</t>
    </rPh>
    <rPh sb="2" eb="5">
      <t>シヨウニン</t>
    </rPh>
    <phoneticPr fontId="0"/>
  </si>
  <si>
    <t>山梨県知事</t>
  </si>
  <si>
    <r>
      <rPr>
        <sz val="11"/>
        <color theme="1"/>
        <rFont val="ＭＳ ゴシック"/>
        <family val="3"/>
      </rPr>
      <t>長野県</t>
    </r>
    <rPh sb="0" eb="3">
      <t>ナガノケン</t>
    </rPh>
    <phoneticPr fontId="0"/>
  </si>
  <si>
    <t>山梨県本部</t>
  </si>
  <si>
    <t>長野県知事</t>
  </si>
  <si>
    <r>
      <rPr>
        <sz val="11"/>
        <color theme="1"/>
        <rFont val="ＭＳ ゴシック"/>
        <family val="3"/>
      </rPr>
      <t>岐阜県</t>
    </r>
    <rPh sb="0" eb="3">
      <t>ギフケン</t>
    </rPh>
    <phoneticPr fontId="0"/>
  </si>
  <si>
    <t>長野県本部</t>
  </si>
  <si>
    <t>岐阜県知事</t>
  </si>
  <si>
    <r>
      <rPr>
        <sz val="11"/>
        <color theme="1"/>
        <rFont val="ＭＳ ゴシック"/>
        <family val="3"/>
      </rPr>
      <t>静岡県</t>
    </r>
    <rPh sb="0" eb="3">
      <t>シズオカケン</t>
    </rPh>
    <phoneticPr fontId="0"/>
  </si>
  <si>
    <t>岐阜県本部</t>
  </si>
  <si>
    <t>静岡県知事</t>
  </si>
  <si>
    <r>
      <rPr>
        <sz val="11"/>
        <color theme="1"/>
        <rFont val="ＭＳ ゴシック"/>
        <family val="3"/>
      </rPr>
      <t>愛知県</t>
    </r>
    <rPh sb="0" eb="3">
      <t>アイチケン</t>
    </rPh>
    <phoneticPr fontId="0"/>
  </si>
  <si>
    <t>静岡県本部</t>
  </si>
  <si>
    <t>愛知県知事</t>
  </si>
  <si>
    <r>
      <rPr>
        <sz val="11"/>
        <color theme="1"/>
        <rFont val="ＭＳ ゴシック"/>
        <family val="3"/>
      </rPr>
      <t>三重県</t>
    </r>
    <rPh sb="0" eb="3">
      <t>ミエケン</t>
    </rPh>
    <phoneticPr fontId="0"/>
  </si>
  <si>
    <t>愛知県本部</t>
  </si>
  <si>
    <t>三重県知事</t>
  </si>
  <si>
    <r>
      <rPr>
        <sz val="11"/>
        <color theme="1"/>
        <rFont val="ＭＳ ゴシック"/>
        <family val="3"/>
      </rPr>
      <t>滋賀県</t>
    </r>
    <rPh sb="0" eb="3">
      <t>シガケン</t>
    </rPh>
    <phoneticPr fontId="0"/>
  </si>
  <si>
    <r>
      <rPr>
        <sz val="10"/>
        <color theme="0"/>
        <rFont val="ＭＳ 明朝"/>
        <family val="1"/>
      </rPr>
      <t>三重県本部</t>
    </r>
    <rPh sb="0" eb="5">
      <t>ミエケンホンブ</t>
    </rPh>
    <phoneticPr fontId="0"/>
  </si>
  <si>
    <t>滋賀県知事</t>
  </si>
  <si>
    <r>
      <rPr>
        <sz val="11"/>
        <color theme="1"/>
        <rFont val="ＭＳ ゴシック"/>
        <family val="3"/>
      </rPr>
      <t>京都府</t>
    </r>
    <rPh sb="0" eb="3">
      <t>キョウトフ</t>
    </rPh>
    <phoneticPr fontId="0"/>
  </si>
  <si>
    <t>滋賀県本部</t>
  </si>
  <si>
    <t>大阪府知事</t>
  </si>
  <si>
    <r>
      <rPr>
        <sz val="11"/>
        <color theme="1"/>
        <rFont val="ＭＳ ゴシック"/>
        <family val="3"/>
      </rPr>
      <t>大阪府</t>
    </r>
    <rPh sb="0" eb="3">
      <t>オオサカフ</t>
    </rPh>
    <phoneticPr fontId="0"/>
  </si>
  <si>
    <t>京都府知事</t>
  </si>
  <si>
    <t>京都府本部</t>
  </si>
  <si>
    <r>
      <rPr>
        <sz val="11"/>
        <color theme="1"/>
        <rFont val="ＭＳ 明朝"/>
        <family val="1"/>
      </rPr>
      <t>専　　任　宅地建物　取 引 士</t>
    </r>
    <phoneticPr fontId="0"/>
  </si>
  <si>
    <t>生年月日</t>
  </si>
  <si>
    <t>年</t>
  </si>
  <si>
    <t>月</t>
  </si>
  <si>
    <t>日</t>
  </si>
  <si>
    <t>性　別</t>
  </si>
  <si>
    <t>兵庫県知事</t>
  </si>
  <si>
    <r>
      <rPr>
        <sz val="11"/>
        <color theme="1"/>
        <rFont val="ＭＳ ゴシック"/>
        <family val="3"/>
      </rPr>
      <t>兵庫県</t>
    </r>
    <rPh sb="0" eb="3">
      <t>ヒョウゴケン</t>
    </rPh>
    <phoneticPr fontId="0"/>
  </si>
  <si>
    <t>大阪府本部</t>
  </si>
  <si>
    <t>奈良県知事</t>
  </si>
  <si>
    <r>
      <rPr>
        <sz val="11"/>
        <color theme="1"/>
        <rFont val="ＭＳ ゴシック"/>
        <family val="3"/>
      </rPr>
      <t>奈良県</t>
    </r>
    <rPh sb="0" eb="3">
      <t>ナラケン</t>
    </rPh>
    <phoneticPr fontId="0"/>
  </si>
  <si>
    <t>兵庫県本部</t>
  </si>
  <si>
    <t>和歌山県知事</t>
  </si>
  <si>
    <r>
      <rPr>
        <sz val="11"/>
        <color theme="1"/>
        <rFont val="ＭＳ ゴシック"/>
        <family val="3"/>
      </rPr>
      <t>和歌山</t>
    </r>
    <rPh sb="0" eb="3">
      <t>ワカヤマ</t>
    </rPh>
    <phoneticPr fontId="0"/>
  </si>
  <si>
    <t>奈良県本部</t>
  </si>
  <si>
    <t>ＴＥＬ</t>
  </si>
  <si>
    <t>鳥取県知事</t>
  </si>
  <si>
    <r>
      <rPr>
        <sz val="11"/>
        <color theme="1"/>
        <rFont val="ＭＳ ゴシック"/>
        <family val="3"/>
      </rPr>
      <t>鳥取県</t>
    </r>
    <rPh sb="0" eb="3">
      <t>トットリケン</t>
    </rPh>
    <phoneticPr fontId="0"/>
  </si>
  <si>
    <t>和歌山県本部</t>
  </si>
  <si>
    <t>島根県知事</t>
  </si>
  <si>
    <r>
      <rPr>
        <sz val="11"/>
        <color theme="1"/>
        <rFont val="ＭＳ ゴシック"/>
        <family val="3"/>
      </rPr>
      <t>島根県</t>
    </r>
    <rPh sb="0" eb="3">
      <t>シマネケン</t>
    </rPh>
    <phoneticPr fontId="0"/>
  </si>
  <si>
    <t>鳥取県本部</t>
  </si>
  <si>
    <t>〒</t>
  </si>
  <si>
    <t>岡山県知事</t>
  </si>
  <si>
    <r>
      <rPr>
        <sz val="11"/>
        <color theme="1"/>
        <rFont val="ＭＳ ゴシック"/>
        <family val="3"/>
      </rPr>
      <t>岡山県</t>
    </r>
    <rPh sb="0" eb="3">
      <t>オカヤマケン</t>
    </rPh>
    <phoneticPr fontId="0"/>
  </si>
  <si>
    <t>島根県本部</t>
  </si>
  <si>
    <t>広島県知事</t>
  </si>
  <si>
    <r>
      <rPr>
        <sz val="11"/>
        <color theme="1"/>
        <rFont val="ＭＳ ゴシック"/>
        <family val="3"/>
      </rPr>
      <t>広島県</t>
    </r>
    <rPh sb="0" eb="3">
      <t>ヒロシマケン</t>
    </rPh>
    <phoneticPr fontId="0"/>
  </si>
  <si>
    <t>岡山県本部</t>
  </si>
  <si>
    <t>徳島県知事</t>
  </si>
  <si>
    <r>
      <rPr>
        <sz val="11"/>
        <color theme="1"/>
        <rFont val="ＭＳ ゴシック"/>
        <family val="3"/>
      </rPr>
      <t>山口県</t>
    </r>
    <rPh sb="0" eb="3">
      <t>ヤマグチケン</t>
    </rPh>
    <phoneticPr fontId="0"/>
  </si>
  <si>
    <t>広島県本部</t>
  </si>
  <si>
    <r>
      <rPr>
        <sz val="11"/>
        <color theme="1"/>
        <rFont val="ＭＳ 明朝"/>
        <family val="1"/>
      </rPr>
      <t>登録番号</t>
    </r>
    <rPh sb="0" eb="2">
      <t>トウロク</t>
    </rPh>
    <rPh sb="2" eb="4">
      <t>バンゴウ</t>
    </rPh>
    <phoneticPr fontId="0"/>
  </si>
  <si>
    <r>
      <rPr>
        <sz val="11"/>
        <color theme="1"/>
        <rFont val="ＭＳ 明朝"/>
        <family val="1"/>
      </rPr>
      <t>登録年月日</t>
    </r>
    <rPh sb="0" eb="2">
      <t>トウロク</t>
    </rPh>
    <rPh sb="2" eb="5">
      <t>ネンガッピ</t>
    </rPh>
    <phoneticPr fontId="0"/>
  </si>
  <si>
    <t>香川県知事</t>
  </si>
  <si>
    <r>
      <rPr>
        <sz val="11"/>
        <color theme="1"/>
        <rFont val="ＭＳ ゴシック"/>
        <family val="3"/>
      </rPr>
      <t>徳島県</t>
    </r>
    <rPh sb="0" eb="3">
      <t>トクシマケン</t>
    </rPh>
    <phoneticPr fontId="0"/>
  </si>
  <si>
    <t>山口県知事</t>
  </si>
  <si>
    <t>山口県本部</t>
  </si>
  <si>
    <t>愛媛県知事</t>
  </si>
  <si>
    <r>
      <rPr>
        <sz val="11"/>
        <color theme="1"/>
        <rFont val="ＭＳ ゴシック"/>
        <family val="3"/>
      </rPr>
      <t>香川県</t>
    </r>
    <rPh sb="0" eb="3">
      <t>カガワケン</t>
    </rPh>
    <phoneticPr fontId="0"/>
  </si>
  <si>
    <t>徳島県本部</t>
  </si>
  <si>
    <r>
      <rPr>
        <sz val="11"/>
        <color theme="1"/>
        <rFont val="ＭＳ 明朝"/>
        <family val="1"/>
      </rPr>
      <t>従たる事務所の数</t>
    </r>
    <rPh sb="0" eb="1">
      <t>ジュウ</t>
    </rPh>
    <rPh sb="3" eb="6">
      <t>ジムショ</t>
    </rPh>
    <rPh sb="7" eb="8">
      <t>カズ</t>
    </rPh>
    <phoneticPr fontId="0"/>
  </si>
  <si>
    <r>
      <rPr>
        <sz val="11"/>
        <color theme="1"/>
        <rFont val="ＭＳ 明朝"/>
        <family val="1"/>
      </rPr>
      <t>ヶ所</t>
    </r>
    <rPh sb="1" eb="2">
      <t>ショ</t>
    </rPh>
    <phoneticPr fontId="0"/>
  </si>
  <si>
    <t>高知県知事</t>
  </si>
  <si>
    <r>
      <rPr>
        <sz val="11"/>
        <color theme="1"/>
        <rFont val="ＭＳ ゴシック"/>
        <family val="3"/>
      </rPr>
      <t>愛媛県</t>
    </r>
    <rPh sb="0" eb="3">
      <t>エヒメケン</t>
    </rPh>
    <phoneticPr fontId="0"/>
  </si>
  <si>
    <t>香川県本部</t>
  </si>
  <si>
    <t>福岡県知事</t>
  </si>
  <si>
    <r>
      <rPr>
        <sz val="11"/>
        <color theme="1"/>
        <rFont val="ＭＳ ゴシック"/>
        <family val="3"/>
      </rPr>
      <t>高知県</t>
    </r>
    <rPh sb="0" eb="3">
      <t>コウチケン</t>
    </rPh>
    <phoneticPr fontId="0"/>
  </si>
  <si>
    <t>愛媛県本部</t>
  </si>
  <si>
    <t>佐賀県知事</t>
  </si>
  <si>
    <r>
      <rPr>
        <sz val="11"/>
        <color theme="1"/>
        <rFont val="ＭＳ ゴシック"/>
        <family val="3"/>
      </rPr>
      <t>福岡県</t>
    </r>
    <rPh sb="0" eb="3">
      <t>フクオカケン</t>
    </rPh>
    <phoneticPr fontId="0"/>
  </si>
  <si>
    <t>高知県本部</t>
  </si>
  <si>
    <r>
      <rPr>
        <sz val="11"/>
        <color theme="1"/>
        <rFont val="ＭＳ 明朝"/>
        <family val="1"/>
      </rPr>
      <t>総本部記入欄</t>
    </r>
    <rPh sb="0" eb="3">
      <t>ソウホンブ</t>
    </rPh>
    <rPh sb="3" eb="6">
      <t>キニュウラン</t>
    </rPh>
    <phoneticPr fontId="0"/>
  </si>
  <si>
    <r>
      <rPr>
        <sz val="11"/>
        <color theme="1"/>
        <rFont val="ＭＳ 明朝"/>
        <family val="1"/>
      </rPr>
      <t>全日</t>
    </r>
    <rPh sb="0" eb="2">
      <t>ゼンニチ</t>
    </rPh>
    <phoneticPr fontId="0"/>
  </si>
  <si>
    <r>
      <rPr>
        <sz val="8"/>
        <color theme="1"/>
        <rFont val="ＭＳ 明朝"/>
        <family val="1"/>
      </rPr>
      <t>入会金会費収納日</t>
    </r>
    <rPh sb="0" eb="3">
      <t>ニュウカイキン</t>
    </rPh>
    <rPh sb="3" eb="5">
      <t>カイヒ</t>
    </rPh>
    <rPh sb="5" eb="7">
      <t>シュウノウ</t>
    </rPh>
    <rPh sb="7" eb="8">
      <t>ビ</t>
    </rPh>
    <phoneticPr fontId="0"/>
  </si>
  <si>
    <r>
      <rPr>
        <sz val="11"/>
        <color theme="1"/>
        <rFont val="ＭＳ 明朝"/>
        <family val="1"/>
      </rPr>
      <t>保証</t>
    </r>
    <rPh sb="0" eb="2">
      <t>ホショウ</t>
    </rPh>
    <phoneticPr fontId="0"/>
  </si>
  <si>
    <r>
      <rPr>
        <sz val="8"/>
        <color theme="1"/>
        <rFont val="ＭＳ 明朝"/>
        <family val="1"/>
      </rPr>
      <t>供託年月日</t>
    </r>
    <rPh sb="0" eb="2">
      <t>キョウタク</t>
    </rPh>
    <rPh sb="2" eb="5">
      <t>ネンガッピ</t>
    </rPh>
    <phoneticPr fontId="0"/>
  </si>
  <si>
    <r>
      <rPr>
        <sz val="8"/>
        <color theme="1"/>
        <rFont val="ＭＳ 明朝"/>
        <family val="1"/>
      </rPr>
      <t>分担金収納日</t>
    </r>
    <rPh sb="0" eb="3">
      <t>ブンタンキン</t>
    </rPh>
    <rPh sb="3" eb="5">
      <t>シュウノウ</t>
    </rPh>
    <rPh sb="5" eb="6">
      <t>ビ</t>
    </rPh>
    <phoneticPr fontId="0"/>
  </si>
  <si>
    <t>長崎県知事</t>
  </si>
  <si>
    <r>
      <rPr>
        <sz val="11"/>
        <color theme="1"/>
        <rFont val="ＭＳ ゴシック"/>
        <family val="3"/>
      </rPr>
      <t>佐賀県</t>
    </r>
    <rPh sb="0" eb="3">
      <t>サガケン</t>
    </rPh>
    <phoneticPr fontId="0"/>
  </si>
  <si>
    <t>福岡県本部</t>
  </si>
  <si>
    <t>熊本県知事</t>
  </si>
  <si>
    <r>
      <rPr>
        <sz val="11"/>
        <color theme="1"/>
        <rFont val="ＭＳ ゴシック"/>
        <family val="3"/>
      </rPr>
      <t>長崎県</t>
    </r>
    <rPh sb="0" eb="3">
      <t>ナガサキケン</t>
    </rPh>
    <phoneticPr fontId="0"/>
  </si>
  <si>
    <t>佐賀県本部</t>
  </si>
  <si>
    <t>大分県知事</t>
  </si>
  <si>
    <r>
      <rPr>
        <sz val="11"/>
        <color theme="1"/>
        <rFont val="ＭＳ ゴシック"/>
        <family val="3"/>
      </rPr>
      <t>熊本県</t>
    </r>
    <rPh sb="0" eb="3">
      <t>クマモトケン</t>
    </rPh>
    <phoneticPr fontId="0"/>
  </si>
  <si>
    <t>長崎県本部</t>
  </si>
  <si>
    <r>
      <rPr>
        <sz val="8"/>
        <color rgb="FF000000"/>
        <rFont val="ＭＳ 明朝"/>
        <family val="1"/>
      </rPr>
      <t>※注意事項</t>
    </r>
    <rPh sb="1" eb="5">
      <t>チュウイジコウ</t>
    </rPh>
    <phoneticPr fontId="0"/>
  </si>
  <si>
    <r>
      <rPr>
        <sz val="8"/>
        <color rgb="FF000000"/>
        <rFont val="ＭＳ 明朝"/>
        <family val="1"/>
      </rPr>
      <t>本入会申込書にご記入いただいたメールアドレスは、総会及び研修会等の各種会議・行事の開催通知及び連絡、会報誌及び各種お知らせの送付、その他会員の事業運営に必要な情報伝達のため、一般社団法人全国不動産協会（TRA）及び全日本不動産政治連盟と共同利用します。</t>
    </r>
    <phoneticPr fontId="0"/>
  </si>
  <si>
    <t>宮崎県知事</t>
  </si>
  <si>
    <r>
      <rPr>
        <sz val="11"/>
        <color theme="1"/>
        <rFont val="ＭＳ ゴシック"/>
        <family val="3"/>
      </rPr>
      <t>大分県</t>
    </r>
    <rPh sb="0" eb="3">
      <t>オオイタケン</t>
    </rPh>
    <phoneticPr fontId="0"/>
  </si>
  <si>
    <t>熊本県本部</t>
  </si>
  <si>
    <t>鹿児島県知事</t>
  </si>
  <si>
    <r>
      <rPr>
        <sz val="11"/>
        <color theme="1"/>
        <rFont val="ＭＳ ゴシック"/>
        <family val="3"/>
      </rPr>
      <t>宮崎県</t>
    </r>
    <rPh sb="0" eb="3">
      <t>ミヤザキケン</t>
    </rPh>
    <phoneticPr fontId="0"/>
  </si>
  <si>
    <t>大分県本部</t>
  </si>
  <si>
    <t>沖縄県知事</t>
  </si>
  <si>
    <r>
      <rPr>
        <sz val="11"/>
        <color theme="1"/>
        <rFont val="ＭＳ ゴシック"/>
        <family val="3"/>
      </rPr>
      <t>鹿児島県</t>
    </r>
    <rPh sb="0" eb="4">
      <t>カゴシマケン</t>
    </rPh>
    <phoneticPr fontId="0"/>
  </si>
  <si>
    <t>宮崎県本部</t>
  </si>
  <si>
    <r>
      <rPr>
        <sz val="11"/>
        <color theme="1"/>
        <rFont val="ＭＳ ゴシック"/>
        <family val="3"/>
      </rPr>
      <t>沖縄県</t>
    </r>
    <rPh sb="0" eb="3">
      <t>オキナワケン</t>
    </rPh>
    <phoneticPr fontId="0"/>
  </si>
  <si>
    <t>鹿児島県本部</t>
  </si>
  <si>
    <t>沖縄県本部</t>
  </si>
  <si>
    <r>
      <rPr>
        <sz val="10"/>
        <color rgb="FF000000"/>
        <rFont val="ＭＳ 明朝"/>
        <family val="1"/>
      </rPr>
      <t>　弁済第1号様式</t>
    </r>
    <rPh sb="6" eb="8">
      <t>ヨウシキ</t>
    </rPh>
    <phoneticPr fontId="0"/>
  </si>
  <si>
    <r>
      <rPr>
        <sz val="11"/>
        <color rgb="FF000000"/>
        <rFont val="ＭＳ 明朝"/>
        <family val="1"/>
      </rPr>
      <t>受付年月日</t>
    </r>
    <rPh sb="0" eb="2">
      <t>ウケツケ</t>
    </rPh>
    <rPh sb="2" eb="5">
      <t>ネンガッピ</t>
    </rPh>
    <phoneticPr fontId="0"/>
  </si>
  <si>
    <r>
      <rPr>
        <sz val="11"/>
        <color rgb="FF000000"/>
        <rFont val="ＭＳ 明朝"/>
        <family val="1"/>
      </rPr>
      <t>受理番号</t>
    </r>
    <rPh sb="0" eb="2">
      <t>ジュリ</t>
    </rPh>
    <rPh sb="2" eb="4">
      <t>バンゴウ</t>
    </rPh>
    <phoneticPr fontId="0"/>
  </si>
  <si>
    <r>
      <rPr>
        <sz val="11"/>
        <color rgb="FF000000"/>
        <rFont val="ＭＳ 明朝"/>
        <family val="1"/>
      </rPr>
      <t>整理番号(総本部記入)</t>
    </r>
    <rPh sb="0" eb="2">
      <t>セイリ</t>
    </rPh>
    <rPh sb="2" eb="4">
      <t>バンゴウ</t>
    </rPh>
    <rPh sb="5" eb="8">
      <t>ソウホンブ</t>
    </rPh>
    <rPh sb="8" eb="10">
      <t>キニュウ</t>
    </rPh>
    <phoneticPr fontId="0"/>
  </si>
  <si>
    <r>
      <rPr>
        <sz val="11"/>
        <color rgb="FF000000"/>
        <rFont val="ＭＳ 明朝"/>
        <family val="1"/>
      </rPr>
      <t>第　　　　号</t>
    </r>
    <rPh sb="0" eb="1">
      <t>ダイ</t>
    </rPh>
    <rPh sb="5" eb="6">
      <t>ゴウ</t>
    </rPh>
    <phoneticPr fontId="0"/>
  </si>
  <si>
    <r>
      <rPr>
        <sz val="14"/>
        <color rgb="FF000000"/>
        <rFont val="ＭＳ 明朝"/>
        <family val="1"/>
      </rPr>
      <t>弁</t>
    </r>
    <r>
      <rPr>
        <sz val="2"/>
        <color rgb="FF000000"/>
        <rFont val="ＭＳ 明朝"/>
        <family val="1"/>
      </rPr>
      <t xml:space="preserve"> </t>
    </r>
    <r>
      <rPr>
        <sz val="14"/>
        <color rgb="FF000000"/>
        <rFont val="ＭＳ 明朝"/>
        <family val="1"/>
      </rPr>
      <t>済</t>
    </r>
    <r>
      <rPr>
        <sz val="2"/>
        <color rgb="FF000000"/>
        <rFont val="ＭＳ 明朝"/>
        <family val="1"/>
      </rPr>
      <t xml:space="preserve"> </t>
    </r>
    <r>
      <rPr>
        <sz val="14"/>
        <color rgb="FF000000"/>
        <rFont val="ＭＳ 明朝"/>
        <family val="1"/>
      </rPr>
      <t>業</t>
    </r>
    <r>
      <rPr>
        <sz val="2"/>
        <color rgb="FF000000"/>
        <rFont val="ＭＳ 明朝"/>
        <family val="1"/>
      </rPr>
      <t xml:space="preserve"> </t>
    </r>
    <r>
      <rPr>
        <sz val="14"/>
        <color rgb="FF000000"/>
        <rFont val="ＭＳ 明朝"/>
        <family val="1"/>
      </rPr>
      <t>務</t>
    </r>
    <r>
      <rPr>
        <sz val="2"/>
        <color rgb="FF000000"/>
        <rFont val="ＭＳ 明朝"/>
        <family val="1"/>
      </rPr>
      <t xml:space="preserve"> </t>
    </r>
    <r>
      <rPr>
        <sz val="14"/>
        <color rgb="FF000000"/>
        <rFont val="ＭＳ 明朝"/>
        <family val="1"/>
      </rPr>
      <t>保</t>
    </r>
    <r>
      <rPr>
        <sz val="2"/>
        <color rgb="FF000000"/>
        <rFont val="ＭＳ 明朝"/>
        <family val="1"/>
      </rPr>
      <t xml:space="preserve"> </t>
    </r>
    <r>
      <rPr>
        <sz val="14"/>
        <color rgb="FF000000"/>
        <rFont val="ＭＳ 明朝"/>
        <family val="1"/>
      </rPr>
      <t>証</t>
    </r>
    <r>
      <rPr>
        <sz val="2"/>
        <color rgb="FF000000"/>
        <rFont val="ＭＳ 明朝"/>
        <family val="1"/>
      </rPr>
      <t xml:space="preserve"> </t>
    </r>
    <r>
      <rPr>
        <sz val="14"/>
        <color rgb="FF000000"/>
        <rFont val="ＭＳ 明朝"/>
        <family val="1"/>
      </rPr>
      <t>金</t>
    </r>
    <r>
      <rPr>
        <sz val="2"/>
        <color rgb="FF000000"/>
        <rFont val="ＭＳ 明朝"/>
        <family val="1"/>
      </rPr>
      <t xml:space="preserve"> </t>
    </r>
    <r>
      <rPr>
        <sz val="14"/>
        <color rgb="FF000000"/>
        <rFont val="ＭＳ 明朝"/>
        <family val="1"/>
      </rPr>
      <t>分</t>
    </r>
    <r>
      <rPr>
        <sz val="2"/>
        <color rgb="FF000000"/>
        <rFont val="ＭＳ 明朝"/>
        <family val="1"/>
      </rPr>
      <t xml:space="preserve"> </t>
    </r>
    <r>
      <rPr>
        <sz val="14"/>
        <color rgb="FF000000"/>
        <rFont val="ＭＳ 明朝"/>
        <family val="1"/>
      </rPr>
      <t>担</t>
    </r>
    <r>
      <rPr>
        <sz val="2"/>
        <color rgb="FF000000"/>
        <rFont val="ＭＳ 明朝"/>
        <family val="1"/>
      </rPr>
      <t xml:space="preserve"> </t>
    </r>
    <r>
      <rPr>
        <sz val="14"/>
        <color rgb="FF000000"/>
        <rFont val="ＭＳ 明朝"/>
        <family val="1"/>
      </rPr>
      <t>金</t>
    </r>
    <r>
      <rPr>
        <sz val="2"/>
        <color rgb="FF000000"/>
        <rFont val="ＭＳ 明朝"/>
        <family val="1"/>
      </rPr>
      <t xml:space="preserve"> </t>
    </r>
    <r>
      <rPr>
        <sz val="14"/>
        <color rgb="FF000000"/>
        <rFont val="ＭＳ 明朝"/>
        <family val="1"/>
      </rPr>
      <t>納</t>
    </r>
    <r>
      <rPr>
        <sz val="2"/>
        <color rgb="FF000000"/>
        <rFont val="ＭＳ 明朝"/>
        <family val="1"/>
      </rPr>
      <t xml:space="preserve"> </t>
    </r>
    <r>
      <rPr>
        <sz val="14"/>
        <color rgb="FF000000"/>
        <rFont val="ＭＳ 明朝"/>
        <family val="1"/>
      </rPr>
      <t>付</t>
    </r>
    <r>
      <rPr>
        <sz val="2"/>
        <color rgb="FF000000"/>
        <rFont val="ＭＳ 明朝"/>
        <family val="1"/>
      </rPr>
      <t xml:space="preserve"> </t>
    </r>
    <r>
      <rPr>
        <sz val="14"/>
        <color rgb="FF000000"/>
        <rFont val="ＭＳ 明朝"/>
        <family val="1"/>
      </rPr>
      <t>書（新規納付の場合）　　</t>
    </r>
    <rPh sb="0" eb="1">
      <t>ベン</t>
    </rPh>
    <rPh sb="2" eb="3">
      <t>スミ</t>
    </rPh>
    <rPh sb="4" eb="5">
      <t>ギョウ</t>
    </rPh>
    <rPh sb="6" eb="7">
      <t>ツトム</t>
    </rPh>
    <rPh sb="8" eb="9">
      <t>ホ</t>
    </rPh>
    <rPh sb="10" eb="11">
      <t>アカシ</t>
    </rPh>
    <rPh sb="12" eb="13">
      <t>カネ</t>
    </rPh>
    <rPh sb="14" eb="15">
      <t>ブン</t>
    </rPh>
    <rPh sb="16" eb="17">
      <t>タン</t>
    </rPh>
    <rPh sb="18" eb="19">
      <t>カネ</t>
    </rPh>
    <rPh sb="20" eb="21">
      <t>オサム</t>
    </rPh>
    <rPh sb="22" eb="23">
      <t>ヅケ</t>
    </rPh>
    <rPh sb="24" eb="25">
      <t>ショ</t>
    </rPh>
    <rPh sb="26" eb="28">
      <t>シンキ</t>
    </rPh>
    <rPh sb="28" eb="30">
      <t>ノウフ</t>
    </rPh>
    <rPh sb="31" eb="33">
      <t>バアイ</t>
    </rPh>
    <phoneticPr fontId="0"/>
  </si>
  <si>
    <r>
      <rPr>
        <sz val="11"/>
        <color rgb="FF000000"/>
        <rFont val="ＭＳ 明朝"/>
        <family val="1"/>
      </rPr>
      <t>年</t>
    </r>
    <rPh sb="0" eb="1">
      <t>ネン</t>
    </rPh>
    <phoneticPr fontId="0"/>
  </si>
  <si>
    <r>
      <rPr>
        <sz val="11"/>
        <color rgb="FF000000"/>
        <rFont val="ＭＳ 明朝"/>
        <family val="1"/>
      </rPr>
      <t>月</t>
    </r>
    <rPh sb="0" eb="1">
      <t>ガツ</t>
    </rPh>
    <phoneticPr fontId="0"/>
  </si>
  <si>
    <r>
      <rPr>
        <sz val="11"/>
        <color rgb="FF000000"/>
        <rFont val="ＭＳ 明朝"/>
        <family val="1"/>
      </rPr>
      <t>日</t>
    </r>
    <rPh sb="0" eb="1">
      <t>ニチ</t>
    </rPh>
    <phoneticPr fontId="0"/>
  </si>
  <si>
    <r>
      <rPr>
        <sz val="11"/>
        <color rgb="FF000000"/>
        <rFont val="ＭＳ 明朝"/>
        <family val="1"/>
      </rPr>
      <t>　　公益社団法人</t>
    </r>
    <r>
      <rPr>
        <sz val="12"/>
        <color rgb="FF000000"/>
        <rFont val="ＭＳ 明朝"/>
        <family val="1"/>
      </rPr>
      <t>　不</t>
    </r>
    <r>
      <rPr>
        <sz val="9"/>
        <color rgb="FF000000"/>
        <rFont val="ＭＳ 明朝"/>
        <family val="1"/>
      </rPr>
      <t xml:space="preserve"> </t>
    </r>
    <r>
      <rPr>
        <sz val="12"/>
        <color rgb="FF000000"/>
        <rFont val="ＭＳ 明朝"/>
        <family val="1"/>
      </rPr>
      <t>動</t>
    </r>
    <r>
      <rPr>
        <sz val="9"/>
        <color rgb="FF000000"/>
        <rFont val="ＭＳ 明朝"/>
        <family val="1"/>
      </rPr>
      <t xml:space="preserve"> </t>
    </r>
    <r>
      <rPr>
        <sz val="12"/>
        <color rgb="FF000000"/>
        <rFont val="ＭＳ 明朝"/>
        <family val="1"/>
      </rPr>
      <t>産</t>
    </r>
    <r>
      <rPr>
        <sz val="9"/>
        <color rgb="FF000000"/>
        <rFont val="ＭＳ 明朝"/>
        <family val="1"/>
      </rPr>
      <t xml:space="preserve"> </t>
    </r>
    <r>
      <rPr>
        <sz val="12"/>
        <color rgb="FF000000"/>
        <rFont val="ＭＳ 明朝"/>
        <family val="1"/>
      </rPr>
      <t>保</t>
    </r>
    <r>
      <rPr>
        <sz val="9"/>
        <color rgb="FF000000"/>
        <rFont val="ＭＳ 明朝"/>
        <family val="1"/>
      </rPr>
      <t xml:space="preserve"> </t>
    </r>
    <r>
      <rPr>
        <sz val="12"/>
        <color rgb="FF000000"/>
        <rFont val="ＭＳ 明朝"/>
        <family val="1"/>
      </rPr>
      <t>証</t>
    </r>
    <r>
      <rPr>
        <sz val="9"/>
        <color rgb="FF000000"/>
        <rFont val="ＭＳ 明朝"/>
        <family val="1"/>
      </rPr>
      <t xml:space="preserve"> </t>
    </r>
    <r>
      <rPr>
        <sz val="12"/>
        <color rgb="FF000000"/>
        <rFont val="ＭＳ 明朝"/>
        <family val="1"/>
      </rPr>
      <t>協</t>
    </r>
    <r>
      <rPr>
        <sz val="9"/>
        <color rgb="FF000000"/>
        <rFont val="ＭＳ 明朝"/>
        <family val="1"/>
      </rPr>
      <t xml:space="preserve"> </t>
    </r>
    <r>
      <rPr>
        <sz val="12"/>
        <color rgb="FF000000"/>
        <rFont val="ＭＳ 明朝"/>
        <family val="1"/>
      </rPr>
      <t>会　殿</t>
    </r>
    <rPh sb="2" eb="4">
      <t>コウエキ</t>
    </rPh>
    <rPh sb="4" eb="6">
      <t>シャダン</t>
    </rPh>
    <rPh sb="6" eb="8">
      <t>ホウジン</t>
    </rPh>
    <rPh sb="9" eb="10">
      <t>フ</t>
    </rPh>
    <rPh sb="11" eb="12">
      <t>ドウ</t>
    </rPh>
    <rPh sb="13" eb="14">
      <t>サン</t>
    </rPh>
    <rPh sb="15" eb="16">
      <t>ホ</t>
    </rPh>
    <rPh sb="17" eb="18">
      <t>アカシ</t>
    </rPh>
    <rPh sb="19" eb="20">
      <t>キョウ</t>
    </rPh>
    <rPh sb="21" eb="22">
      <t>カイ</t>
    </rPh>
    <rPh sb="23" eb="24">
      <t>ドノ</t>
    </rPh>
    <phoneticPr fontId="0"/>
  </si>
  <si>
    <r>
      <rPr>
        <sz val="10"/>
        <color rgb="FF000000"/>
        <rFont val="ＭＳ 明朝"/>
        <family val="1"/>
      </rPr>
      <t>免許番号</t>
    </r>
    <rPh sb="0" eb="2">
      <t>メンキョ</t>
    </rPh>
    <rPh sb="2" eb="4">
      <t>バンゴウ</t>
    </rPh>
    <phoneticPr fontId="0"/>
  </si>
  <si>
    <r>
      <rPr>
        <sz val="10"/>
        <color rgb="FF000000"/>
        <rFont val="ＭＳ 明朝"/>
        <family val="1"/>
      </rPr>
      <t>(</t>
    </r>
    <phoneticPr fontId="0"/>
  </si>
  <si>
    <r>
      <rPr>
        <sz val="10"/>
        <color rgb="FF000000"/>
        <rFont val="ＭＳ 明朝"/>
        <family val="1"/>
      </rPr>
      <t>)</t>
    </r>
    <phoneticPr fontId="0"/>
  </si>
  <si>
    <r>
      <rPr>
        <sz val="10"/>
        <color rgb="FF000000"/>
        <rFont val="ＭＳ 明朝"/>
        <family val="1"/>
      </rPr>
      <t>第</t>
    </r>
    <rPh sb="0" eb="1">
      <t>ダイ</t>
    </rPh>
    <phoneticPr fontId="0"/>
  </si>
  <si>
    <r>
      <rPr>
        <sz val="10"/>
        <color rgb="FF000000"/>
        <rFont val="ＭＳ 明朝"/>
        <family val="1"/>
      </rPr>
      <t>号</t>
    </r>
    <rPh sb="0" eb="1">
      <t>ゴウ</t>
    </rPh>
    <phoneticPr fontId="0"/>
  </si>
  <si>
    <r>
      <rPr>
        <sz val="10"/>
        <color rgb="FF000000"/>
        <rFont val="ＭＳ 明朝"/>
        <family val="1"/>
      </rPr>
      <t>免許年月日</t>
    </r>
    <rPh sb="0" eb="2">
      <t>メンキョ</t>
    </rPh>
    <rPh sb="2" eb="5">
      <t>ネンガッピ</t>
    </rPh>
    <phoneticPr fontId="0"/>
  </si>
  <si>
    <r>
      <rPr>
        <sz val="10"/>
        <color rgb="FF000000"/>
        <rFont val="ＭＳ 明朝"/>
        <family val="1"/>
      </rPr>
      <t>年</t>
    </r>
    <rPh sb="0" eb="1">
      <t>ネン</t>
    </rPh>
    <phoneticPr fontId="0"/>
  </si>
  <si>
    <r>
      <rPr>
        <sz val="10"/>
        <color rgb="FF000000"/>
        <rFont val="ＭＳ 明朝"/>
        <family val="1"/>
      </rPr>
      <t>月</t>
    </r>
    <rPh sb="0" eb="1">
      <t>ツキ</t>
    </rPh>
    <phoneticPr fontId="0"/>
  </si>
  <si>
    <r>
      <rPr>
        <sz val="10"/>
        <color rgb="FF000000"/>
        <rFont val="ＭＳ 明朝"/>
        <family val="1"/>
      </rPr>
      <t>日</t>
    </r>
    <rPh sb="0" eb="1">
      <t>ニチ</t>
    </rPh>
    <phoneticPr fontId="0"/>
  </si>
  <si>
    <r>
      <rPr>
        <sz val="9"/>
        <color rgb="FF000000"/>
        <rFont val="ＭＳ 明朝"/>
        <family val="1"/>
      </rPr>
      <t>主たる事務所</t>
    </r>
    <rPh sb="0" eb="1">
      <t>シュ</t>
    </rPh>
    <rPh sb="3" eb="5">
      <t>ジム</t>
    </rPh>
    <rPh sb="5" eb="6">
      <t>ショ</t>
    </rPh>
    <phoneticPr fontId="0"/>
  </si>
  <si>
    <r>
      <rPr>
        <sz val="11"/>
        <color rgb="FF000000"/>
        <rFont val="ＭＳ ゴシック"/>
        <family val="3"/>
      </rPr>
      <t>〒</t>
    </r>
    <phoneticPr fontId="0"/>
  </si>
  <si>
    <r>
      <rPr>
        <sz val="10"/>
        <color rgb="FF000000"/>
        <rFont val="ＭＳ ゴシック"/>
        <family val="3"/>
      </rPr>
      <t>-</t>
    </r>
    <phoneticPr fontId="0"/>
  </si>
  <si>
    <r>
      <rPr>
        <sz val="9"/>
        <color rgb="FF000000"/>
        <rFont val="ＭＳ 明朝"/>
        <family val="1"/>
      </rPr>
      <t>所　 在　 地</t>
    </r>
    <phoneticPr fontId="0"/>
  </si>
  <si>
    <r>
      <rPr>
        <sz val="10"/>
        <color rgb="FF000000"/>
        <rFont val="ＭＳ 明朝"/>
        <family val="1"/>
      </rPr>
      <t>商号又は名称</t>
    </r>
    <rPh sb="0" eb="2">
      <t>ショウゴウ</t>
    </rPh>
    <rPh sb="2" eb="3">
      <t>マタ</t>
    </rPh>
    <rPh sb="4" eb="6">
      <t>メイショウ</t>
    </rPh>
    <phoneticPr fontId="0"/>
  </si>
  <si>
    <r>
      <rPr>
        <sz val="10"/>
        <color rgb="FF000000"/>
        <rFont val="ＭＳ 明朝"/>
        <family val="1"/>
      </rPr>
      <t>代表者氏名</t>
    </r>
    <rPh sb="0" eb="3">
      <t>ダイヒョウシャ</t>
    </rPh>
    <rPh sb="3" eb="5">
      <t>シメイ</t>
    </rPh>
    <phoneticPr fontId="0"/>
  </si>
  <si>
    <r>
      <rPr>
        <sz val="9"/>
        <color rgb="FF000000"/>
        <rFont val="ＭＳ 明朝"/>
        <family val="1"/>
      </rPr>
      <t>従たる事務所</t>
    </r>
    <rPh sb="0" eb="1">
      <t>ジュウ</t>
    </rPh>
    <rPh sb="3" eb="5">
      <t>ジム</t>
    </rPh>
    <rPh sb="5" eb="6">
      <t>ショ</t>
    </rPh>
    <phoneticPr fontId="0"/>
  </si>
  <si>
    <r>
      <rPr>
        <sz val="9"/>
        <color rgb="FF000000"/>
        <rFont val="ＭＳ 明朝"/>
        <family val="1"/>
      </rPr>
      <t>所 　在 　地</t>
    </r>
    <phoneticPr fontId="0"/>
  </si>
  <si>
    <r>
      <rPr>
        <sz val="10"/>
        <color rgb="FF000000"/>
        <rFont val="ＭＳ 明朝"/>
        <family val="1"/>
      </rPr>
      <t>　　 当社(私)は、宅地建物取引業法、及び貴協会の定款、弁済業務規約等に基づき、下記のと</t>
    </r>
    <rPh sb="3" eb="5">
      <t>トウシャ</t>
    </rPh>
    <rPh sb="6" eb="7">
      <t>ワタシ</t>
    </rPh>
    <rPh sb="10" eb="12">
      <t>タクチ</t>
    </rPh>
    <rPh sb="12" eb="14">
      <t>タテモノ</t>
    </rPh>
    <rPh sb="14" eb="17">
      <t>トリヒキギョウ</t>
    </rPh>
    <rPh sb="17" eb="18">
      <t>ホウ</t>
    </rPh>
    <rPh sb="19" eb="20">
      <t>オヨ</t>
    </rPh>
    <rPh sb="21" eb="22">
      <t>キ</t>
    </rPh>
    <rPh sb="22" eb="24">
      <t>キョウカイ</t>
    </rPh>
    <rPh sb="25" eb="27">
      <t>テイカン</t>
    </rPh>
    <rPh sb="28" eb="30">
      <t>ベンサイ</t>
    </rPh>
    <rPh sb="30" eb="32">
      <t>ギョウム</t>
    </rPh>
    <rPh sb="32" eb="35">
      <t>キヤクトウ</t>
    </rPh>
    <rPh sb="36" eb="37">
      <t>モト</t>
    </rPh>
    <rPh sb="40" eb="42">
      <t>カキ</t>
    </rPh>
    <phoneticPr fontId="0"/>
  </si>
  <si>
    <r>
      <rPr>
        <sz val="10"/>
        <color rgb="FF000000"/>
        <rFont val="ＭＳ 明朝"/>
        <family val="1"/>
      </rPr>
      <t>　 おり弁済業務保証金分担金の納付を申請いたします。</t>
    </r>
    <rPh sb="4" eb="6">
      <t>ベンサイ</t>
    </rPh>
    <rPh sb="6" eb="8">
      <t>ギョウム</t>
    </rPh>
    <rPh sb="8" eb="11">
      <t>ホショウキン</t>
    </rPh>
    <rPh sb="11" eb="14">
      <t>ブンタンキン</t>
    </rPh>
    <rPh sb="15" eb="17">
      <t>ノウフ</t>
    </rPh>
    <rPh sb="18" eb="20">
      <t>シンセイ</t>
    </rPh>
    <phoneticPr fontId="0"/>
  </si>
  <si>
    <r>
      <rPr>
        <sz val="10"/>
        <color rgb="FF000000"/>
        <rFont val="ＭＳ 明朝"/>
        <family val="1"/>
      </rPr>
      <t>　　 なお、退会の場合には未納会費等に充当することを予め承諾いたします。</t>
    </r>
    <rPh sb="6" eb="8">
      <t>タイカイ</t>
    </rPh>
    <rPh sb="9" eb="11">
      <t>バアイ</t>
    </rPh>
    <rPh sb="13" eb="15">
      <t>ミノウ</t>
    </rPh>
    <rPh sb="15" eb="18">
      <t>カイヒトウ</t>
    </rPh>
    <rPh sb="19" eb="21">
      <t>ジュウトウ</t>
    </rPh>
    <rPh sb="26" eb="27">
      <t>アラカジ</t>
    </rPh>
    <rPh sb="28" eb="30">
      <t>ショウダク</t>
    </rPh>
    <phoneticPr fontId="0"/>
  </si>
  <si>
    <r>
      <rPr>
        <sz val="10"/>
        <color rgb="FF000000"/>
        <rFont val="ＭＳ 明朝"/>
        <family val="1"/>
      </rPr>
      <t>記</t>
    </r>
    <rPh sb="0" eb="1">
      <t>キ</t>
    </rPh>
    <phoneticPr fontId="0"/>
  </si>
  <si>
    <r>
      <rPr>
        <sz val="10"/>
        <color rgb="FF000000"/>
        <rFont val="ＭＳ 明朝"/>
        <family val="1"/>
      </rPr>
      <t>事　務　所　数</t>
    </r>
    <rPh sb="0" eb="1">
      <t>コト</t>
    </rPh>
    <rPh sb="2" eb="3">
      <t>ツトム</t>
    </rPh>
    <rPh sb="4" eb="5">
      <t>ショ</t>
    </rPh>
    <rPh sb="6" eb="7">
      <t>スウ</t>
    </rPh>
    <phoneticPr fontId="0"/>
  </si>
  <si>
    <r>
      <rPr>
        <sz val="10"/>
        <color rgb="FF000000"/>
        <rFont val="ＭＳ 明朝"/>
        <family val="1"/>
      </rPr>
      <t>納付する分担金</t>
    </r>
    <rPh sb="0" eb="2">
      <t>ノウフ</t>
    </rPh>
    <rPh sb="4" eb="7">
      <t>ブンタンキン</t>
    </rPh>
    <phoneticPr fontId="0"/>
  </si>
  <si>
    <r>
      <rPr>
        <sz val="10"/>
        <color rgb="FF000000"/>
        <rFont val="ＭＳ 明朝"/>
        <family val="1"/>
      </rPr>
      <t>備　　　考</t>
    </r>
    <rPh sb="0" eb="1">
      <t>ソナエ</t>
    </rPh>
    <rPh sb="4" eb="5">
      <t>コウ</t>
    </rPh>
    <phoneticPr fontId="0"/>
  </si>
  <si>
    <r>
      <rPr>
        <sz val="10"/>
        <color rgb="FF000000"/>
        <rFont val="ＭＳ 明朝"/>
        <family val="1"/>
      </rPr>
      <t>主たる事務所</t>
    </r>
    <rPh sb="0" eb="1">
      <t>シュ</t>
    </rPh>
    <rPh sb="3" eb="5">
      <t>ジム</t>
    </rPh>
    <rPh sb="5" eb="6">
      <t>ショ</t>
    </rPh>
    <phoneticPr fontId="0"/>
  </si>
  <si>
    <r>
      <rPr>
        <sz val="10"/>
        <color rgb="FF000000"/>
        <rFont val="ＭＳ 明朝"/>
        <family val="1"/>
      </rPr>
      <t>万円</t>
    </r>
    <phoneticPr fontId="0"/>
  </si>
  <si>
    <r>
      <rPr>
        <sz val="10"/>
        <color rgb="FF000000"/>
        <rFont val="ＭＳ 明朝"/>
        <family val="1"/>
      </rPr>
      <t>従たる事務所</t>
    </r>
    <rPh sb="0" eb="1">
      <t>ジュウ</t>
    </rPh>
    <rPh sb="3" eb="5">
      <t>ジム</t>
    </rPh>
    <rPh sb="5" eb="6">
      <t>ショ</t>
    </rPh>
    <phoneticPr fontId="0"/>
  </si>
  <si>
    <r>
      <rPr>
        <sz val="10"/>
        <color rgb="FF000000"/>
        <rFont val="ＭＳ 明朝"/>
        <family val="1"/>
      </rPr>
      <t>合　　　　計</t>
    </r>
    <rPh sb="0" eb="1">
      <t>ゴウ</t>
    </rPh>
    <rPh sb="5" eb="6">
      <t>ケイ</t>
    </rPh>
    <phoneticPr fontId="0"/>
  </si>
  <si>
    <r>
      <rPr>
        <sz val="10"/>
        <color rgb="FF000000"/>
        <rFont val="ＭＳ 明朝"/>
        <family val="1"/>
      </rPr>
      <t>　　　当協会では、貴社(殿)の上記の申請を受理いたしますので、下記により納付して下さい。</t>
    </r>
    <rPh sb="3" eb="6">
      <t>トウキョウカイ</t>
    </rPh>
    <rPh sb="9" eb="11">
      <t>キシャ</t>
    </rPh>
    <rPh sb="12" eb="13">
      <t>ドノ</t>
    </rPh>
    <rPh sb="15" eb="17">
      <t>ジョウキ</t>
    </rPh>
    <rPh sb="18" eb="20">
      <t>シンセイ</t>
    </rPh>
    <rPh sb="21" eb="23">
      <t>ジュリ</t>
    </rPh>
    <rPh sb="31" eb="33">
      <t>カキ</t>
    </rPh>
    <rPh sb="36" eb="38">
      <t>ノウフ</t>
    </rPh>
    <rPh sb="40" eb="41">
      <t>クダ</t>
    </rPh>
    <phoneticPr fontId="0"/>
  </si>
  <si>
    <r>
      <rPr>
        <sz val="10"/>
        <color rgb="FF000000"/>
        <rFont val="ＭＳ 明朝"/>
        <family val="1"/>
      </rPr>
      <t>　　　なお、下記の期限までに納付のない場合は、受理の決定は効力を失うことを念のため申し</t>
    </r>
    <rPh sb="6" eb="8">
      <t>カキ</t>
    </rPh>
    <rPh sb="9" eb="11">
      <t>キゲン</t>
    </rPh>
    <rPh sb="14" eb="16">
      <t>ノウフ</t>
    </rPh>
    <rPh sb="19" eb="21">
      <t>バアイ</t>
    </rPh>
    <rPh sb="23" eb="25">
      <t>ジュリ</t>
    </rPh>
    <rPh sb="26" eb="28">
      <t>ケッテイ</t>
    </rPh>
    <rPh sb="29" eb="31">
      <t>コウリョク</t>
    </rPh>
    <rPh sb="32" eb="33">
      <t>ウシナ</t>
    </rPh>
    <rPh sb="37" eb="38">
      <t>ネン</t>
    </rPh>
    <rPh sb="41" eb="42">
      <t>モウ</t>
    </rPh>
    <phoneticPr fontId="0"/>
  </si>
  <si>
    <r>
      <rPr>
        <sz val="10"/>
        <color rgb="FF000000"/>
        <rFont val="ＭＳ 明朝"/>
        <family val="1"/>
      </rPr>
      <t>　　添えます。</t>
    </r>
    <rPh sb="2" eb="3">
      <t>ソ</t>
    </rPh>
    <phoneticPr fontId="0"/>
  </si>
  <si>
    <r>
      <rPr>
        <sz val="10"/>
        <color rgb="FF000000"/>
        <rFont val="ＭＳ 明朝"/>
        <family val="1"/>
      </rPr>
      <t>　　  １．納付金額： 金　　　　　　　万円</t>
    </r>
    <rPh sb="6" eb="8">
      <t>ノウフ</t>
    </rPh>
    <rPh sb="8" eb="10">
      <t>キンガク</t>
    </rPh>
    <rPh sb="12" eb="13">
      <t>キン</t>
    </rPh>
    <rPh sb="20" eb="22">
      <t>マンエン</t>
    </rPh>
    <phoneticPr fontId="0"/>
  </si>
  <si>
    <r>
      <rPr>
        <sz val="10"/>
        <color rgb="FF000000"/>
        <rFont val="ＭＳ 明朝"/>
        <family val="1"/>
      </rPr>
      <t>　　  ２．納付期限： 令和　　　　年　　　　月　　　　日</t>
    </r>
    <rPh sb="6" eb="8">
      <t>ノウフ</t>
    </rPh>
    <rPh sb="8" eb="10">
      <t>キゲン</t>
    </rPh>
    <rPh sb="12" eb="14">
      <t>レイワ</t>
    </rPh>
    <rPh sb="18" eb="19">
      <t>ネン</t>
    </rPh>
    <rPh sb="23" eb="24">
      <t>ガツ</t>
    </rPh>
    <rPh sb="28" eb="29">
      <t>ニチ</t>
    </rPh>
    <phoneticPr fontId="0"/>
  </si>
  <si>
    <r>
      <rPr>
        <sz val="10"/>
        <color rgb="FF000000"/>
        <rFont val="ＭＳ 明朝"/>
        <family val="1"/>
      </rPr>
      <t xml:space="preserve">  　　　　　　　　　　　　　　　　　　　　　　　 　　年　　　月　　　日</t>
    </r>
    <rPh sb="28" eb="29">
      <t>ネン</t>
    </rPh>
    <rPh sb="32" eb="33">
      <t>ガツ</t>
    </rPh>
    <rPh sb="36" eb="37">
      <t>ヒ</t>
    </rPh>
    <phoneticPr fontId="0"/>
  </si>
  <si>
    <r>
      <rPr>
        <sz val="10"/>
        <color rgb="FF000000"/>
        <rFont val="ＭＳ 明朝"/>
        <family val="1"/>
      </rPr>
      <t>公益社団法人　不動産保証協会</t>
    </r>
    <rPh sb="0" eb="2">
      <t>コウエキ</t>
    </rPh>
    <rPh sb="2" eb="4">
      <t>シャダン</t>
    </rPh>
    <rPh sb="4" eb="6">
      <t>ホウジン</t>
    </rPh>
    <rPh sb="7" eb="10">
      <t>フドウサン</t>
    </rPh>
    <rPh sb="10" eb="12">
      <t>ホショウ</t>
    </rPh>
    <rPh sb="12" eb="14">
      <t>キョウカイ</t>
    </rPh>
    <phoneticPr fontId="0"/>
  </si>
  <si>
    <r>
      <rPr>
        <sz val="10"/>
        <color rgb="FF000000"/>
        <rFont val="ＭＳ 明朝"/>
        <family val="1"/>
      </rPr>
      <t>本 部 長</t>
    </r>
    <rPh sb="0" eb="1">
      <t>ホン</t>
    </rPh>
    <rPh sb="2" eb="3">
      <t>ブ</t>
    </rPh>
    <rPh sb="4" eb="5">
      <t>チョウ</t>
    </rPh>
    <phoneticPr fontId="0"/>
  </si>
  <si>
    <r>
      <rPr>
        <sz val="10"/>
        <color rgb="FF000000"/>
        <rFont val="ＭＳ 明朝"/>
        <family val="1"/>
      </rPr>
      <t>弁済業務</t>
    </r>
    <rPh sb="0" eb="2">
      <t>ベンサイ</t>
    </rPh>
    <rPh sb="2" eb="4">
      <t>ギョウム</t>
    </rPh>
    <phoneticPr fontId="0"/>
  </si>
  <si>
    <r>
      <rPr>
        <sz val="10"/>
        <color rgb="FF000000"/>
        <rFont val="ＭＳ 明朝"/>
        <family val="1"/>
      </rPr>
      <t>副管理役</t>
    </r>
    <rPh sb="0" eb="3">
      <t>フクカンリ</t>
    </rPh>
    <rPh sb="3" eb="4">
      <t>エキ</t>
    </rPh>
    <phoneticPr fontId="0"/>
  </si>
  <si>
    <r>
      <rPr>
        <sz val="10"/>
        <color rgb="FF000000"/>
        <rFont val="ＭＳ 明朝"/>
        <family val="1"/>
      </rPr>
      <t>　　上記分担金を正に領収いたしました。</t>
    </r>
    <rPh sb="2" eb="4">
      <t>ジョウキ</t>
    </rPh>
    <rPh sb="4" eb="7">
      <t>ブンタンキン</t>
    </rPh>
    <rPh sb="8" eb="9">
      <t>マサ</t>
    </rPh>
    <rPh sb="10" eb="12">
      <t>リョウシュウ</t>
    </rPh>
    <phoneticPr fontId="0"/>
  </si>
  <si>
    <r>
      <rPr>
        <sz val="10"/>
        <color rgb="FF000000"/>
        <rFont val="ＭＳ 明朝"/>
        <family val="1"/>
      </rPr>
      <t>　　　　　　　　　　　　　　年　　　月　　　日</t>
    </r>
    <rPh sb="14" eb="15">
      <t>ネン</t>
    </rPh>
    <rPh sb="18" eb="19">
      <t>ガツ</t>
    </rPh>
    <rPh sb="22" eb="23">
      <t>ヒ</t>
    </rPh>
    <phoneticPr fontId="0"/>
  </si>
  <si>
    <r>
      <rPr>
        <sz val="11"/>
        <color rgb="FF000000"/>
        <rFont val="ＭＳ 明朝"/>
        <family val="1"/>
      </rPr>
      <t>公益社団法人</t>
    </r>
    <rPh sb="0" eb="2">
      <t>コウエキ</t>
    </rPh>
    <phoneticPr fontId="0"/>
  </si>
  <si>
    <r>
      <rPr>
        <sz val="12"/>
        <color rgb="FF000000"/>
        <rFont val="ＭＳ 明朝"/>
        <family val="1"/>
      </rPr>
      <t>不動産保証協会</t>
    </r>
    <rPh sb="0" eb="3">
      <t>フドウサン</t>
    </rPh>
    <rPh sb="3" eb="5">
      <t>ホショウ</t>
    </rPh>
    <rPh sb="5" eb="7">
      <t>キョウカイ</t>
    </rPh>
    <phoneticPr fontId="0"/>
  </si>
  <si>
    <t>個人情報に対する本会の基本姿勢</t>
  </si>
  <si>
    <t>会員の皆様へ</t>
  </si>
  <si>
    <t>一般の皆様へ</t>
  </si>
  <si>
    <t>個人情報の利用目的</t>
  </si>
  <si>
    <t>セキュリティ対策</t>
  </si>
  <si>
    <t>個人情報処理の外部委託</t>
  </si>
  <si>
    <t>個人情報の共同利用</t>
  </si>
  <si>
    <t>苦情、訂正・利用停止等の申出先</t>
  </si>
  <si>
    <t>個人情報の削除・消去</t>
  </si>
  <si>
    <r>
      <rPr>
        <sz val="8"/>
        <color rgb="FF000000"/>
        <rFont val="ＭＳ 明朝"/>
        <family val="1"/>
      </rPr>
      <t>統　一　コ　ー　ド</t>
    </r>
    <rPh sb="0" eb="1">
      <t>オサム</t>
    </rPh>
    <rPh sb="2" eb="3">
      <t>イチ</t>
    </rPh>
    <phoneticPr fontId="0"/>
  </si>
  <si>
    <r>
      <rPr>
        <sz val="9"/>
        <color rgb="FF000000"/>
        <rFont val="ＭＳ 明朝"/>
        <family val="1"/>
      </rPr>
      <t>１．新入会</t>
    </r>
    <rPh sb="2" eb="3">
      <t>シン</t>
    </rPh>
    <rPh sb="3" eb="5">
      <t>ニュウカイ</t>
    </rPh>
    <phoneticPr fontId="0"/>
  </si>
  <si>
    <r>
      <rPr>
        <sz val="9"/>
        <color rgb="FF000000"/>
        <rFont val="ＭＳ 明朝"/>
        <family val="1"/>
      </rPr>
      <t>(</t>
    </r>
    <phoneticPr fontId="0"/>
  </si>
  <si>
    <r>
      <rPr>
        <sz val="9"/>
        <color rgb="FF000000"/>
        <rFont val="ＭＳ 明朝"/>
        <family val="1"/>
      </rPr>
      <t>)</t>
    </r>
    <phoneticPr fontId="0"/>
  </si>
  <si>
    <r>
      <rPr>
        <sz val="9"/>
        <color rgb="FF000000"/>
        <rFont val="ＭＳ 明朝"/>
        <family val="1"/>
      </rPr>
      <t>２．継　続</t>
    </r>
    <rPh sb="2" eb="3">
      <t>ツギ</t>
    </rPh>
    <rPh sb="4" eb="5">
      <t>ゾク</t>
    </rPh>
    <phoneticPr fontId="0"/>
  </si>
  <si>
    <r>
      <rPr>
        <sz val="8"/>
        <color rgb="FF000000"/>
        <rFont val="ＭＳ 明朝"/>
        <family val="1"/>
      </rPr>
      <t>受　付　年　月　日</t>
    </r>
    <rPh sb="0" eb="1">
      <t>ウケ</t>
    </rPh>
    <rPh sb="2" eb="3">
      <t>ヅケ</t>
    </rPh>
    <rPh sb="4" eb="5">
      <t>トシ</t>
    </rPh>
    <rPh sb="6" eb="7">
      <t>ツキ</t>
    </rPh>
    <rPh sb="8" eb="9">
      <t>ヒ</t>
    </rPh>
    <phoneticPr fontId="0"/>
  </si>
  <si>
    <r>
      <rPr>
        <sz val="8"/>
        <color rgb="FF000000"/>
        <rFont val="ＭＳ 明朝"/>
        <family val="1"/>
      </rPr>
      <t>区市町村コード</t>
    </r>
    <rPh sb="0" eb="4">
      <t>クシチョウソン</t>
    </rPh>
    <phoneticPr fontId="0"/>
  </si>
  <si>
    <r>
      <rPr>
        <sz val="22"/>
        <color rgb="FF000000"/>
        <rFont val="ＭＳ 明朝"/>
        <family val="1"/>
      </rPr>
      <t>一般社団法人全国不動産協会入会申込書</t>
    </r>
    <rPh sb="0" eb="2">
      <t>イッパン</t>
    </rPh>
    <rPh sb="2" eb="4">
      <t>シャダン</t>
    </rPh>
    <rPh sb="4" eb="6">
      <t>ホウジン</t>
    </rPh>
    <rPh sb="6" eb="8">
      <t>ゼンコク</t>
    </rPh>
    <rPh sb="8" eb="11">
      <t>フドウサン</t>
    </rPh>
    <rPh sb="11" eb="13">
      <t>キョウカイ</t>
    </rPh>
    <rPh sb="13" eb="15">
      <t>ニュウカイ</t>
    </rPh>
    <rPh sb="15" eb="17">
      <t>モウシコミ</t>
    </rPh>
    <rPh sb="17" eb="18">
      <t>ショ</t>
    </rPh>
    <phoneticPr fontId="0"/>
  </si>
  <si>
    <r>
      <rPr>
        <sz val="11"/>
        <color rgb="FF000000"/>
        <rFont val="ＭＳ 明朝"/>
        <family val="1"/>
      </rPr>
      <t>　　このたび、一般社団法人全国不動産協会の設立趣旨に賛同し入会の申込みを致します。</t>
    </r>
    <rPh sb="7" eb="9">
      <t>イッパン</t>
    </rPh>
    <rPh sb="9" eb="11">
      <t>シャダン</t>
    </rPh>
    <rPh sb="11" eb="13">
      <t>ホウジン</t>
    </rPh>
    <rPh sb="13" eb="15">
      <t>ゼンコク</t>
    </rPh>
    <rPh sb="15" eb="18">
      <t>フドウサン</t>
    </rPh>
    <rPh sb="18" eb="20">
      <t>キョウカイ</t>
    </rPh>
    <rPh sb="21" eb="23">
      <t>セツリツ</t>
    </rPh>
    <rPh sb="23" eb="25">
      <t>シュシ</t>
    </rPh>
    <rPh sb="26" eb="28">
      <t>サンドウ</t>
    </rPh>
    <rPh sb="29" eb="31">
      <t>ニュウカイ</t>
    </rPh>
    <rPh sb="32" eb="34">
      <t>モウシコ</t>
    </rPh>
    <rPh sb="36" eb="37">
      <t>イタ</t>
    </rPh>
    <phoneticPr fontId="0"/>
  </si>
  <si>
    <r>
      <rPr>
        <sz val="11"/>
        <color rgb="FF000000"/>
        <rFont val="ＭＳ 明朝"/>
        <family val="1"/>
      </rPr>
      <t>　一般社団法人全国不動産協会</t>
    </r>
    <rPh sb="1" eb="3">
      <t>イッパン</t>
    </rPh>
    <rPh sb="3" eb="5">
      <t>シャダン</t>
    </rPh>
    <rPh sb="5" eb="7">
      <t>ホウジン</t>
    </rPh>
    <rPh sb="7" eb="9">
      <t>ゼンコク</t>
    </rPh>
    <rPh sb="9" eb="12">
      <t>フドウサン</t>
    </rPh>
    <rPh sb="12" eb="14">
      <t>キョウカイ</t>
    </rPh>
    <phoneticPr fontId="0"/>
  </si>
  <si>
    <t>　会　長　　殿</t>
    <rPh sb="1" eb="2">
      <t>カイ</t>
    </rPh>
    <rPh sb="3" eb="4">
      <t>チョウ</t>
    </rPh>
    <rPh sb="6" eb="7">
      <t>ドノ</t>
    </rPh>
    <phoneticPr fontId="0"/>
  </si>
  <si>
    <r>
      <rPr>
        <sz val="11"/>
        <color rgb="FF000000"/>
        <rFont val="ＭＳ 明朝"/>
        <family val="1"/>
      </rPr>
      <t>令和</t>
    </r>
    <rPh sb="0" eb="2">
      <t>レイワ</t>
    </rPh>
    <phoneticPr fontId="0"/>
  </si>
  <si>
    <r>
      <rPr>
        <sz val="8"/>
        <color rgb="FF000000"/>
        <rFont val="ＭＳ 明朝"/>
        <family val="1"/>
      </rPr>
      <t>フリガナ</t>
    </r>
    <phoneticPr fontId="0"/>
  </si>
  <si>
    <r>
      <rPr>
        <sz val="11"/>
        <color rgb="FF000000"/>
        <rFont val="ＭＳ 明朝"/>
        <family val="1"/>
      </rPr>
      <t>商号又は名称</t>
    </r>
    <rPh sb="0" eb="2">
      <t>ショウゴウ</t>
    </rPh>
    <rPh sb="2" eb="3">
      <t>マタ</t>
    </rPh>
    <rPh sb="4" eb="6">
      <t>メイショウ</t>
    </rPh>
    <phoneticPr fontId="0"/>
  </si>
  <si>
    <r>
      <rPr>
        <sz val="10"/>
        <color rgb="FF000000"/>
        <rFont val="ＭＳ 明朝"/>
        <family val="1"/>
      </rPr>
      <t>生年月日</t>
    </r>
    <rPh sb="0" eb="2">
      <t>セイネン</t>
    </rPh>
    <rPh sb="2" eb="4">
      <t>ガッピ</t>
    </rPh>
    <phoneticPr fontId="0"/>
  </si>
  <si>
    <r>
      <rPr>
        <sz val="10"/>
        <color rgb="FF000000"/>
        <rFont val="ＭＳ 明朝"/>
        <family val="1"/>
      </rPr>
      <t>月</t>
    </r>
    <rPh sb="0" eb="1">
      <t>ガツ</t>
    </rPh>
    <phoneticPr fontId="0"/>
  </si>
  <si>
    <r>
      <rPr>
        <sz val="10"/>
        <color rgb="FF000000"/>
        <rFont val="ＭＳ 明朝"/>
        <family val="1"/>
      </rPr>
      <t>日</t>
    </r>
    <rPh sb="0" eb="1">
      <t>ヒ</t>
    </rPh>
    <phoneticPr fontId="0"/>
  </si>
  <si>
    <r>
      <rPr>
        <sz val="11"/>
        <color rgb="FF000000"/>
        <rFont val="ＭＳ 明朝"/>
        <family val="1"/>
      </rPr>
      <t>代表者氏名</t>
    </r>
    <rPh sb="0" eb="3">
      <t>ダイヒョウシャ</t>
    </rPh>
    <rPh sb="3" eb="5">
      <t>シメイ</t>
    </rPh>
    <phoneticPr fontId="0"/>
  </si>
  <si>
    <r>
      <rPr>
        <sz val="10"/>
        <color rgb="FF000000"/>
        <rFont val="ＭＳ 明朝"/>
        <family val="1"/>
      </rPr>
      <t>性別</t>
    </r>
    <rPh sb="0" eb="2">
      <t>セイベツ</t>
    </rPh>
    <phoneticPr fontId="0"/>
  </si>
  <si>
    <r>
      <rPr>
        <sz val="10"/>
        <color rgb="FF000000"/>
        <rFont val="ＭＳ 明朝"/>
        <family val="1"/>
      </rPr>
      <t>事務所所在地</t>
    </r>
    <rPh sb="0" eb="2">
      <t>ジム</t>
    </rPh>
    <rPh sb="2" eb="3">
      <t>ショ</t>
    </rPh>
    <rPh sb="3" eb="6">
      <t>ショザイチ</t>
    </rPh>
    <phoneticPr fontId="0"/>
  </si>
  <si>
    <r>
      <rPr>
        <sz val="10"/>
        <color rgb="FF000000"/>
        <rFont val="ＭＳ 明朝"/>
        <family val="1"/>
      </rPr>
      <t>〒</t>
    </r>
    <phoneticPr fontId="0"/>
  </si>
  <si>
    <r>
      <rPr>
        <sz val="10"/>
        <color rgb="FF000000"/>
        <rFont val="ＭＳ 明朝"/>
        <family val="1"/>
      </rPr>
      <t>ＴＥＬ</t>
    </r>
    <phoneticPr fontId="0"/>
  </si>
  <si>
    <r>
      <rPr>
        <sz val="10"/>
        <color rgb="FF000000"/>
        <rFont val="ＭＳ 明朝"/>
        <family val="1"/>
      </rPr>
      <t>（ビル名）</t>
    </r>
    <phoneticPr fontId="0"/>
  </si>
  <si>
    <r>
      <rPr>
        <sz val="10"/>
        <color rgb="FF000000"/>
        <rFont val="ＭＳ 明朝"/>
        <family val="1"/>
      </rPr>
      <t>ＦＡＸ</t>
    </r>
    <phoneticPr fontId="0"/>
  </si>
  <si>
    <r>
      <rPr>
        <sz val="11"/>
        <color rgb="FF000000"/>
        <rFont val="ＭＳ 明朝"/>
        <family val="1"/>
      </rPr>
      <t>代表者現住所</t>
    </r>
    <rPh sb="0" eb="3">
      <t>ダイヒョウシャ</t>
    </rPh>
    <rPh sb="3" eb="6">
      <t>ゲンジュウショ</t>
    </rPh>
    <phoneticPr fontId="0"/>
  </si>
  <si>
    <r>
      <rPr>
        <sz val="11"/>
        <color rgb="FF000000"/>
        <rFont val="ＭＳ 明朝"/>
        <family val="1"/>
      </rPr>
      <t>事業の沿革</t>
    </r>
    <rPh sb="0" eb="2">
      <t>ジギョウ</t>
    </rPh>
    <rPh sb="3" eb="5">
      <t>エンカク</t>
    </rPh>
    <phoneticPr fontId="0"/>
  </si>
  <si>
    <r>
      <rPr>
        <sz val="8"/>
        <color rgb="FF000000"/>
        <rFont val="ＭＳ 明朝"/>
        <family val="1"/>
      </rPr>
      <t>法人の設立</t>
    </r>
    <rPh sb="0" eb="2">
      <t>ホウジン</t>
    </rPh>
    <rPh sb="3" eb="5">
      <t>セツリツ</t>
    </rPh>
    <phoneticPr fontId="0"/>
  </si>
  <si>
    <r>
      <rPr>
        <sz val="7"/>
        <color rgb="FF000000"/>
        <rFont val="ＭＳ 明朝"/>
        <family val="1"/>
      </rPr>
      <t>個人営業</t>
    </r>
    <rPh sb="0" eb="2">
      <t>コジン</t>
    </rPh>
    <rPh sb="2" eb="4">
      <t>エイギョウ</t>
    </rPh>
    <phoneticPr fontId="0"/>
  </si>
  <si>
    <r>
      <rPr>
        <sz val="8"/>
        <color rgb="FF000000"/>
        <rFont val="ＭＳ 明朝"/>
        <family val="1"/>
      </rPr>
      <t>年月日</t>
    </r>
    <rPh sb="0" eb="3">
      <t>ネンガッピ</t>
    </rPh>
    <phoneticPr fontId="0"/>
  </si>
  <si>
    <r>
      <rPr>
        <sz val="8"/>
        <color rgb="FF000000"/>
        <rFont val="ＭＳ 明朝"/>
        <family val="1"/>
      </rPr>
      <t>開始日</t>
    </r>
    <rPh sb="0" eb="3">
      <t>カイシビ</t>
    </rPh>
    <phoneticPr fontId="0"/>
  </si>
  <si>
    <r>
      <rPr>
        <sz val="11"/>
        <color rgb="FF000000"/>
        <rFont val="ＭＳ 明朝"/>
        <family val="1"/>
      </rPr>
      <t>従業員数</t>
    </r>
    <rPh sb="0" eb="3">
      <t>ジュウギョウイン</t>
    </rPh>
    <rPh sb="3" eb="4">
      <t>スウ</t>
    </rPh>
    <phoneticPr fontId="0"/>
  </si>
  <si>
    <r>
      <rPr>
        <sz val="10"/>
        <color rgb="FF000000"/>
        <rFont val="ＭＳ 明朝"/>
        <family val="1"/>
      </rPr>
      <t>名</t>
    </r>
    <rPh sb="0" eb="1">
      <t>メイ</t>
    </rPh>
    <phoneticPr fontId="0"/>
  </si>
  <si>
    <r>
      <rPr>
        <sz val="10"/>
        <color rgb="FF000000"/>
        <rFont val="ＭＳ 明朝"/>
        <family val="1"/>
      </rPr>
      <t>資　本　金</t>
    </r>
    <rPh sb="0" eb="1">
      <t>シ</t>
    </rPh>
    <rPh sb="2" eb="3">
      <t>ホン</t>
    </rPh>
    <rPh sb="4" eb="5">
      <t>キン</t>
    </rPh>
    <phoneticPr fontId="0"/>
  </si>
  <si>
    <r>
      <rPr>
        <sz val="10"/>
        <color rgb="FF000000"/>
        <rFont val="ＭＳ 明朝"/>
        <family val="1"/>
      </rPr>
      <t>万円</t>
    </r>
    <rPh sb="0" eb="1">
      <t>マン</t>
    </rPh>
    <rPh sb="1" eb="2">
      <t>エン</t>
    </rPh>
    <phoneticPr fontId="0"/>
  </si>
  <si>
    <r>
      <rPr>
        <sz val="10"/>
        <color rgb="FF000000"/>
        <rFont val="ＭＳ 明朝"/>
        <family val="1"/>
      </rPr>
      <t>法人・個人区分</t>
    </r>
    <rPh sb="0" eb="2">
      <t>ホウジン</t>
    </rPh>
    <rPh sb="3" eb="5">
      <t>コジン</t>
    </rPh>
    <rPh sb="5" eb="7">
      <t>クブン</t>
    </rPh>
    <phoneticPr fontId="0"/>
  </si>
  <si>
    <r>
      <rPr>
        <sz val="11"/>
        <color rgb="FF000000"/>
        <rFont val="ＭＳ 明朝"/>
        <family val="1"/>
      </rPr>
      <t>主たる事業</t>
    </r>
    <rPh sb="0" eb="1">
      <t>シュ</t>
    </rPh>
    <rPh sb="3" eb="5">
      <t>ジギョウ</t>
    </rPh>
    <phoneticPr fontId="0"/>
  </si>
  <si>
    <r>
      <rPr>
        <sz val="11"/>
        <color rgb="FF000000"/>
        <rFont val="ＭＳ 明朝"/>
        <family val="1"/>
      </rPr>
      <t>免許証番号</t>
    </r>
    <rPh sb="0" eb="3">
      <t>メンキョショウ</t>
    </rPh>
    <rPh sb="3" eb="5">
      <t>バンゴウ</t>
    </rPh>
    <phoneticPr fontId="0"/>
  </si>
  <si>
    <r>
      <rPr>
        <sz val="9"/>
        <color rgb="FF000000"/>
        <rFont val="ＭＳ 明朝"/>
        <family val="1"/>
      </rPr>
      <t>共済事業に関する</t>
    </r>
    <phoneticPr fontId="0"/>
  </si>
  <si>
    <r>
      <rPr>
        <sz val="9"/>
        <color rgb="FF000000"/>
        <rFont val="ＭＳ 明朝"/>
        <family val="1"/>
      </rPr>
      <t>1.</t>
    </r>
    <phoneticPr fontId="0"/>
  </si>
  <si>
    <r>
      <rPr>
        <sz val="9"/>
        <color rgb="FF000000"/>
        <rFont val="ＭＳ 明朝"/>
        <family val="1"/>
      </rPr>
      <t>代表者の方は入会申込時において、正常に勤務、もしくは健康な日常生活を営んでいますか。</t>
    </r>
    <rPh sb="0" eb="3">
      <t>ダイヒョウシャ</t>
    </rPh>
    <rPh sb="4" eb="5">
      <t>カタ</t>
    </rPh>
    <rPh sb="6" eb="8">
      <t>ニュウカイ</t>
    </rPh>
    <rPh sb="8" eb="10">
      <t>モウシコミ</t>
    </rPh>
    <rPh sb="10" eb="11">
      <t>ジ</t>
    </rPh>
    <phoneticPr fontId="0"/>
  </si>
  <si>
    <r>
      <rPr>
        <sz val="9"/>
        <color rgb="FF000000"/>
        <rFont val="ＭＳ 明朝"/>
        <family val="1"/>
      </rPr>
      <t>告知事項</t>
    </r>
    <phoneticPr fontId="0"/>
  </si>
  <si>
    <r>
      <rPr>
        <sz val="9"/>
        <color rgb="FF000000"/>
        <rFont val="ＭＳ 明朝"/>
        <family val="1"/>
      </rPr>
      <t>2.</t>
    </r>
    <phoneticPr fontId="0"/>
  </si>
  <si>
    <t>代表者の方は入会申込時から過去１年以内に病気やけがにより２週間以上欠勤したことが無い。</t>
    <phoneticPr fontId="0"/>
  </si>
  <si>
    <r>
      <rPr>
        <sz val="9"/>
        <color rgb="FF000000"/>
        <rFont val="ＭＳ 明朝"/>
        <family val="1"/>
      </rPr>
      <t>（下記注参照）</t>
    </r>
    <phoneticPr fontId="0"/>
  </si>
  <si>
    <r>
      <rPr>
        <sz val="10"/>
        <color rgb="FF000000"/>
        <rFont val="ＭＳ 明朝"/>
        <family val="1"/>
      </rPr>
      <t>個人情報の取り扱いについて</t>
    </r>
    <rPh sb="0" eb="2">
      <t>コジン</t>
    </rPh>
    <rPh sb="2" eb="4">
      <t>ジョウホウ</t>
    </rPh>
    <rPh sb="5" eb="6">
      <t>ト</t>
    </rPh>
    <rPh sb="7" eb="8">
      <t>アツカ</t>
    </rPh>
    <phoneticPr fontId="0"/>
  </si>
  <si>
    <r>
      <rPr>
        <sz val="9"/>
        <color rgb="FF000000"/>
        <rFont val="ＭＳ 明朝"/>
        <family val="1"/>
      </rPr>
      <t>裏面の個人情報の取り扱いについての説明を受け、個人情報の提供・利用について承諾しました。　</t>
    </r>
    <rPh sb="0" eb="2">
      <t>ウラメン</t>
    </rPh>
    <rPh sb="3" eb="5">
      <t>コジン</t>
    </rPh>
    <rPh sb="5" eb="7">
      <t>ジョウホウ</t>
    </rPh>
    <rPh sb="8" eb="9">
      <t>ト</t>
    </rPh>
    <rPh sb="10" eb="11">
      <t>アツカ</t>
    </rPh>
    <rPh sb="17" eb="19">
      <t>セツメイ</t>
    </rPh>
    <rPh sb="20" eb="21">
      <t>ウ</t>
    </rPh>
    <rPh sb="23" eb="25">
      <t>コジン</t>
    </rPh>
    <rPh sb="25" eb="27">
      <t>ジョウホウ</t>
    </rPh>
    <rPh sb="28" eb="30">
      <t>テイキョウ</t>
    </rPh>
    <rPh sb="31" eb="33">
      <t>リヨウ</t>
    </rPh>
    <rPh sb="37" eb="39">
      <t>ショウダク</t>
    </rPh>
    <phoneticPr fontId="0"/>
  </si>
  <si>
    <r>
      <rPr>
        <sz val="9"/>
        <color rgb="FF000000"/>
        <rFont val="ＭＳ 明朝"/>
        <family val="1"/>
      </rPr>
      <t>商号</t>
    </r>
    <rPh sb="0" eb="2">
      <t>ショウゴウ</t>
    </rPh>
    <phoneticPr fontId="0"/>
  </si>
  <si>
    <r>
      <rPr>
        <sz val="9"/>
        <color rgb="FF000000"/>
        <rFont val="ＭＳ 明朝"/>
        <family val="1"/>
      </rPr>
      <t>氏名</t>
    </r>
    <rPh sb="0" eb="2">
      <t>シメイ</t>
    </rPh>
    <phoneticPr fontId="0"/>
  </si>
  <si>
    <r>
      <rPr>
        <sz val="10"/>
        <color rgb="FF000000"/>
        <rFont val="ＭＳ 明朝"/>
        <family val="1"/>
      </rPr>
      <t>注：共済事業に関する告知事項</t>
    </r>
    <rPh sb="2" eb="4">
      <t>キョウサイ</t>
    </rPh>
    <rPh sb="4" eb="6">
      <t>ジギョウ</t>
    </rPh>
    <phoneticPr fontId="0"/>
  </si>
  <si>
    <r>
      <rPr>
        <sz val="9"/>
        <color rgb="FF000000"/>
        <rFont val="ＭＳ 明朝"/>
        <family val="1"/>
      </rPr>
      <t>（１）</t>
    </r>
    <r>
      <rPr>
        <u/>
        <sz val="9"/>
        <color rgb="FF000000"/>
        <rFont val="ＭＳ 明朝"/>
        <family val="1"/>
      </rPr>
      <t>正常に勤務していない方</t>
    </r>
    <r>
      <rPr>
        <sz val="9"/>
        <color rgb="FF000000"/>
        <rFont val="ＭＳ 明朝"/>
        <family val="1"/>
      </rPr>
      <t>とは、傷病治療のため公休・休暇等で欠勤している方、または、傷病治療のため勤務先・医師・歯科医師等により就業の制限（労働時間の短縮・出張の制限・時間外労働の制限・労働負荷の制限等）を指示されている方をいいます。</t>
    </r>
    <r>
      <rPr>
        <u/>
        <sz val="9"/>
        <color rgb="FF000000"/>
        <rFont val="ＭＳ 明朝"/>
        <family val="1"/>
      </rPr>
      <t>健康な日常生活を営んでいない方</t>
    </r>
    <r>
      <rPr>
        <sz val="9"/>
        <color rgb="FF000000"/>
        <rFont val="ＭＳ 明朝"/>
        <family val="1"/>
      </rPr>
      <t>とは、医師・歯科医師の治療（指示・指導を含みます）・投薬を受けている方をいいます。
（２）</t>
    </r>
    <r>
      <rPr>
        <u/>
        <sz val="9"/>
        <color rgb="FF000000"/>
        <rFont val="ＭＳ 明朝"/>
        <family val="1"/>
      </rPr>
      <t>病気やけがにより２週間以上欠勤した方</t>
    </r>
    <r>
      <rPr>
        <sz val="9"/>
        <color rgb="FF000000"/>
        <rFont val="ＭＳ 明朝"/>
        <family val="1"/>
      </rPr>
      <t>とは、傷病治療のため継続して２週間以上にわたり欠勤（公休・休暇等を含みます）した方をいいます。</t>
    </r>
    <phoneticPr fontId="0"/>
  </si>
  <si>
    <t>入 会 申 込 書</t>
  </si>
  <si>
    <t>全日本不動産政治連盟　会長　殿</t>
    <phoneticPr fontId="55"/>
  </si>
  <si>
    <t>私は、この度、全日本不動産政治連盟の主旨に賛同し、入会致します。</t>
    <phoneticPr fontId="55"/>
  </si>
  <si>
    <t>年</t>
    <rPh sb="0" eb="1">
      <t>ネン</t>
    </rPh>
    <phoneticPr fontId="55"/>
  </si>
  <si>
    <t>月</t>
    <rPh sb="0" eb="1">
      <t>ガツ</t>
    </rPh>
    <phoneticPr fontId="55"/>
  </si>
  <si>
    <t>日</t>
    <rPh sb="0" eb="1">
      <t>ヒ</t>
    </rPh>
    <phoneticPr fontId="55"/>
  </si>
  <si>
    <t>フリガナ</t>
    <phoneticPr fontId="55"/>
  </si>
  <si>
    <t>氏名</t>
    <rPh sb="0" eb="2">
      <t>シメイ</t>
    </rPh>
    <phoneticPr fontId="55"/>
  </si>
  <si>
    <t>現住所</t>
    <phoneticPr fontId="55"/>
  </si>
  <si>
    <t>（自宅）</t>
    <phoneticPr fontId="55"/>
  </si>
  <si>
    <t>所属している
会社名</t>
    <rPh sb="7" eb="10">
      <t>カイシャメイ</t>
    </rPh>
    <phoneticPr fontId="55"/>
  </si>
  <si>
    <t>所在地</t>
    <rPh sb="0" eb="3">
      <t>ショザイチ</t>
    </rPh>
    <phoneticPr fontId="55"/>
  </si>
  <si>
    <r>
      <rPr>
        <sz val="20"/>
        <color rgb="FF000000"/>
        <rFont val="ＭＳ 明朝"/>
        <family val="1"/>
      </rPr>
      <t>確　約　書</t>
    </r>
    <rPh sb="0" eb="1">
      <t>アキラ</t>
    </rPh>
    <rPh sb="2" eb="3">
      <t>ヤク</t>
    </rPh>
    <rPh sb="4" eb="5">
      <t>ショ</t>
    </rPh>
    <phoneticPr fontId="0"/>
  </si>
  <si>
    <r>
      <rPr>
        <sz val="11"/>
        <color rgb="FF000000"/>
        <rFont val="ＭＳ 明朝"/>
        <family val="1"/>
      </rPr>
      <t>（第三債務者）公益社団法人　不動産保証協会</t>
    </r>
    <rPh sb="1" eb="3">
      <t>ダイサン</t>
    </rPh>
    <rPh sb="3" eb="6">
      <t>サイムシャ</t>
    </rPh>
    <rPh sb="7" eb="9">
      <t>コウエキ</t>
    </rPh>
    <rPh sb="9" eb="11">
      <t>シャダン</t>
    </rPh>
    <rPh sb="11" eb="13">
      <t>ホウジン</t>
    </rPh>
    <rPh sb="14" eb="17">
      <t>フドウサン</t>
    </rPh>
    <rPh sb="17" eb="19">
      <t>ホショウ</t>
    </rPh>
    <rPh sb="19" eb="21">
      <t>キョウカイ</t>
    </rPh>
    <phoneticPr fontId="0"/>
  </si>
  <si>
    <r>
      <rPr>
        <sz val="11"/>
        <color rgb="FF000000"/>
        <rFont val="ＭＳ 明朝"/>
        <family val="1"/>
      </rPr>
      <t>御中</t>
    </r>
    <rPh sb="0" eb="2">
      <t>オンチュウ</t>
    </rPh>
    <phoneticPr fontId="0"/>
  </si>
  <si>
    <r>
      <rPr>
        <sz val="11"/>
        <color rgb="FF000000"/>
        <rFont val="ＭＳ 明朝"/>
        <family val="1"/>
      </rPr>
      <t>（質　権　者）公益社団法人　全日本不動産協会</t>
    </r>
    <rPh sb="1" eb="2">
      <t>シツ</t>
    </rPh>
    <rPh sb="3" eb="4">
      <t>ケン</t>
    </rPh>
    <rPh sb="5" eb="6">
      <t>モノ</t>
    </rPh>
    <rPh sb="7" eb="9">
      <t>コウエキ</t>
    </rPh>
    <rPh sb="9" eb="11">
      <t>シャダン</t>
    </rPh>
    <rPh sb="11" eb="13">
      <t>ホウジン</t>
    </rPh>
    <rPh sb="14" eb="22">
      <t>ゼンニホンフドウサンキョウカイ</t>
    </rPh>
    <phoneticPr fontId="0"/>
  </si>
  <si>
    <r>
      <rPr>
        <sz val="11"/>
        <color rgb="FF000000"/>
        <rFont val="ＭＳ 明朝"/>
        <family val="1"/>
      </rPr>
      <t>（質　権　者）一般社団法人　全国不動産協会</t>
    </r>
    <phoneticPr fontId="0"/>
  </si>
  <si>
    <r>
      <rPr>
        <sz val="11"/>
        <color rgb="FF000000"/>
        <rFont val="ＭＳ 明朝"/>
        <family val="1"/>
      </rPr>
      <t>　申請者（以下「甲」といいます。）は、公益社団法人不動産保証協会（以下「乙」といいます。）、公益社団法人全日本不動産協会（以下「丙」といいます。）及び一般社団法人全国不動産協会（以下「丁」といいます。）に入会し、又は従たる事務所の設置を申請するにあたり、下記の件について確約します。</t>
    </r>
    <phoneticPr fontId="0"/>
  </si>
  <si>
    <r>
      <rPr>
        <sz val="11"/>
        <color rgb="FF000000"/>
        <rFont val="ＭＳ 明朝"/>
        <family val="1"/>
      </rPr>
      <t>記</t>
    </r>
    <rPh sb="0" eb="1">
      <t>キ</t>
    </rPh>
    <phoneticPr fontId="0"/>
  </si>
  <si>
    <r>
      <rPr>
        <sz val="11"/>
        <color theme="1"/>
        <rFont val="ＭＳ 明朝"/>
        <family val="1"/>
      </rPr>
      <t>１．</t>
    </r>
    <phoneticPr fontId="0"/>
  </si>
  <si>
    <r>
      <rPr>
        <sz val="11"/>
        <color rgb="FF000000"/>
        <rFont val="ＭＳ 明朝"/>
        <family val="1"/>
      </rPr>
      <t>甲は、退会若しくはその他の事由により乙の会員資格を失った場合又は従たる事務所の一つないし全部を廃止した場合 、甲の乙に対する未納会費、官報公告料 、宅地建物取引業法第６４条の１０に基づく還付充当金、未払代金、その他乙に対する一切の金銭債務について、乙が甲より納付を受けた弁済業務保証金分担金（ただし、入会後、従たる事務所の設置等により納付額が増加した場合は当該増加額も含む。以下同じ。）の返還債務と相殺することを承諾する。</t>
    </r>
    <phoneticPr fontId="0"/>
  </si>
  <si>
    <r>
      <rPr>
        <sz val="11"/>
        <color theme="1"/>
        <rFont val="ＭＳ 明朝"/>
        <family val="1"/>
      </rPr>
      <t>２．</t>
    </r>
    <phoneticPr fontId="0"/>
  </si>
  <si>
    <r>
      <rPr>
        <sz val="11"/>
        <color rgb="FF000000"/>
        <rFont val="ＭＳ 明朝"/>
        <family val="1"/>
      </rPr>
      <t>甲は、丙に対する未納会費、未払代金、その他一切の金銭債務の履行を担保するため、丙に対し、甲が乙に納付した弁済業務保証金分担金の返還請求権について質権を設定する。</t>
    </r>
    <phoneticPr fontId="0"/>
  </si>
  <si>
    <r>
      <rPr>
        <sz val="11"/>
        <color theme="1"/>
        <rFont val="ＭＳ 明朝"/>
        <family val="1"/>
      </rPr>
      <t>３．</t>
    </r>
    <phoneticPr fontId="0"/>
  </si>
  <si>
    <r>
      <rPr>
        <sz val="11"/>
        <color rgb="FF000000"/>
        <rFont val="ＭＳ 明朝"/>
        <family val="1"/>
      </rPr>
      <t>甲は、丁に対する未納会費、未払代金、その他一切の金銭債務の履行を担保するため、丁に対し、甲が乙に納付した弁済業務保証金分担金の返還請求権について質権を設定する。</t>
    </r>
    <phoneticPr fontId="0"/>
  </si>
  <si>
    <r>
      <rPr>
        <sz val="11"/>
        <color rgb="FF000000"/>
        <rFont val="ＭＳ 明朝"/>
        <family val="1"/>
      </rPr>
      <t>以上</t>
    </r>
    <rPh sb="0" eb="2">
      <t>イジョウ</t>
    </rPh>
    <phoneticPr fontId="0"/>
  </si>
  <si>
    <r>
      <rPr>
        <sz val="11"/>
        <color rgb="FF000000"/>
        <rFont val="ＭＳ 明朝"/>
        <family val="1"/>
      </rPr>
      <t>＜申請者＞</t>
    </r>
    <rPh sb="1" eb="4">
      <t>シンセイシャ</t>
    </rPh>
    <phoneticPr fontId="0"/>
  </si>
  <si>
    <r>
      <rPr>
        <sz val="11"/>
        <color rgb="FF000000"/>
        <rFont val="ＭＳ 明朝"/>
        <family val="1"/>
      </rPr>
      <t>所在地</t>
    </r>
    <rPh sb="0" eb="3">
      <t>ショザイチ</t>
    </rPh>
    <phoneticPr fontId="0"/>
  </si>
  <si>
    <r>
      <rPr>
        <sz val="11"/>
        <color rgb="FF000000"/>
        <rFont val="ＭＳ 明朝"/>
        <family val="1"/>
      </rPr>
      <t>商号（名称）</t>
    </r>
    <rPh sb="0" eb="2">
      <t>ショウゴウ</t>
    </rPh>
    <rPh sb="3" eb="5">
      <t>メイショウ</t>
    </rPh>
    <phoneticPr fontId="0"/>
  </si>
  <si>
    <r>
      <rPr>
        <sz val="11"/>
        <color rgb="FF000000"/>
        <rFont val="ＭＳ 明朝"/>
        <family val="1"/>
      </rPr>
      <t>代表者</t>
    </r>
    <rPh sb="0" eb="3">
      <t>ダイヒョウシャ</t>
    </rPh>
    <phoneticPr fontId="0"/>
  </si>
  <si>
    <t>㊞（実印／印鑑証明書添付）</t>
    <phoneticPr fontId="26"/>
  </si>
  <si>
    <r>
      <rPr>
        <sz val="12"/>
        <color rgb="FF000000"/>
        <rFont val="ＭＳ 明朝"/>
        <family val="1"/>
      </rPr>
      <t>公益社団法人　不動産保証協会　御中</t>
    </r>
    <rPh sb="0" eb="2">
      <t>コウエキ</t>
    </rPh>
    <rPh sb="2" eb="4">
      <t>シャダン</t>
    </rPh>
    <rPh sb="4" eb="6">
      <t>ホウジン</t>
    </rPh>
    <rPh sb="7" eb="10">
      <t>フドウサン</t>
    </rPh>
    <rPh sb="10" eb="12">
      <t>ホショウ</t>
    </rPh>
    <rPh sb="12" eb="14">
      <t>キョウカイ</t>
    </rPh>
    <rPh sb="15" eb="17">
      <t>オンチュウ</t>
    </rPh>
    <phoneticPr fontId="0"/>
  </si>
  <si>
    <r>
      <rPr>
        <b/>
        <sz val="14"/>
        <color rgb="FF000000"/>
        <rFont val="ＭＳ 明朝"/>
        <family val="1"/>
      </rPr>
      <t>連 帯 保 証 人 届 出 書</t>
    </r>
    <rPh sb="0" eb="1">
      <t>レン</t>
    </rPh>
    <rPh sb="2" eb="3">
      <t>オビ</t>
    </rPh>
    <rPh sb="4" eb="5">
      <t>ホ</t>
    </rPh>
    <rPh sb="6" eb="7">
      <t>アカシ</t>
    </rPh>
    <rPh sb="8" eb="9">
      <t>ニン</t>
    </rPh>
    <rPh sb="10" eb="11">
      <t>トドケ</t>
    </rPh>
    <rPh sb="12" eb="13">
      <t>デ</t>
    </rPh>
    <rPh sb="14" eb="15">
      <t>ショ</t>
    </rPh>
    <phoneticPr fontId="0"/>
  </si>
  <si>
    <r>
      <rPr>
        <sz val="9"/>
        <color rgb="FF000000"/>
        <rFont val="ＭＳ 明朝"/>
        <family val="1"/>
      </rPr>
      <t>　保証します。また、同宅地建物取引業者の代表者を退任し、新任の代表者による連帯</t>
    </r>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0"/>
  </si>
  <si>
    <r>
      <rPr>
        <sz val="9"/>
        <color rgb="FF000000"/>
        <rFont val="ＭＳ 明朝"/>
        <family val="1"/>
      </rPr>
      <t>　保証書の提出があった場合でも、代表者在任中の取引に関する還付充当金の納付は</t>
    </r>
    <rPh sb="5" eb="7">
      <t>テイシュツ</t>
    </rPh>
    <rPh sb="11" eb="13">
      <t>バアイ</t>
    </rPh>
    <rPh sb="16" eb="19">
      <t>ダイヒョウシャ</t>
    </rPh>
    <rPh sb="19" eb="22">
      <t>ザイニンチュウ</t>
    </rPh>
    <rPh sb="23" eb="25">
      <t>トリヒキ</t>
    </rPh>
    <rPh sb="26" eb="27">
      <t>カン</t>
    </rPh>
    <rPh sb="29" eb="34">
      <t>カンプジュウトウキン</t>
    </rPh>
    <phoneticPr fontId="0"/>
  </si>
  <si>
    <r>
      <rPr>
        <sz val="9"/>
        <color rgb="FF000000"/>
        <rFont val="ＭＳ 明朝"/>
        <family val="1"/>
      </rPr>
      <t xml:space="preserve">  貴協会の定款・諸規則並びに宅地建物取引業法等の諸法令を遵守することを約束し、</t>
    </r>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0"/>
  </si>
  <si>
    <r>
      <rPr>
        <sz val="9"/>
        <color rgb="FF000000"/>
        <rFont val="ＭＳ 明朝"/>
        <family val="1"/>
      </rPr>
      <t>　新任の代表者とともに連帯して保証します。なお、同宅地建物取引業者の代表者を</t>
    </r>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0"/>
  </si>
  <si>
    <r>
      <rPr>
        <sz val="9"/>
        <color rgb="FF000000"/>
        <rFont val="ＭＳ 明朝"/>
        <family val="1"/>
      </rPr>
      <t>連帯保証人とともに下記に連署の上ここにお届けいたします。</t>
    </r>
    <rPh sb="0" eb="5">
      <t>レンタイホショウニン</t>
    </rPh>
    <rPh sb="9" eb="11">
      <t>カキ</t>
    </rPh>
    <rPh sb="12" eb="14">
      <t>レンショ</t>
    </rPh>
    <rPh sb="15" eb="16">
      <t>ウエ</t>
    </rPh>
    <rPh sb="20" eb="21">
      <t>トド</t>
    </rPh>
    <phoneticPr fontId="0"/>
  </si>
  <si>
    <r>
      <rPr>
        <sz val="9"/>
        <color rgb="FF000000"/>
        <rFont val="ＭＳ 明朝"/>
        <family val="1"/>
      </rPr>
      <t>　退任した場合でも、新任の代表者による連帯保証書の提出がない場合には、代表者を</t>
    </r>
    <rPh sb="1" eb="3">
      <t>タイニン</t>
    </rPh>
    <rPh sb="5" eb="7">
      <t>バアイ</t>
    </rPh>
    <rPh sb="10" eb="12">
      <t>シンニン</t>
    </rPh>
    <rPh sb="13" eb="16">
      <t>ダイヒョウシャ</t>
    </rPh>
    <rPh sb="19" eb="24">
      <t>レンタイホショウショ</t>
    </rPh>
    <rPh sb="25" eb="27">
      <t>テイシュツ</t>
    </rPh>
    <phoneticPr fontId="0"/>
  </si>
  <si>
    <r>
      <rPr>
        <sz val="9"/>
        <color rgb="FF000000"/>
        <rFont val="ＭＳ 明朝"/>
        <family val="1"/>
      </rPr>
      <t>　なお、連帯保証人が破産手続開始の決定を受けたとき、又は死亡したときは、新たな</t>
    </r>
    <rPh sb="6" eb="9">
      <t>ホショウニン</t>
    </rPh>
    <rPh sb="10" eb="12">
      <t>ハサン</t>
    </rPh>
    <rPh sb="12" eb="14">
      <t>テツヅ</t>
    </rPh>
    <rPh sb="14" eb="16">
      <t>カイシ</t>
    </rPh>
    <rPh sb="17" eb="19">
      <t>ケッテイ</t>
    </rPh>
    <rPh sb="20" eb="21">
      <t>ウ</t>
    </rPh>
    <rPh sb="26" eb="27">
      <t>マタ</t>
    </rPh>
    <rPh sb="28" eb="30">
      <t>シボウ</t>
    </rPh>
    <phoneticPr fontId="0"/>
  </si>
  <si>
    <r>
      <rPr>
        <sz val="9"/>
        <color rgb="FF000000"/>
        <rFont val="ＭＳ 明朝"/>
        <family val="1"/>
      </rPr>
      <t>　退任した後の取引に関する還付充当金の納付についても、連帯して保証します。</t>
    </r>
    <rPh sb="1" eb="3">
      <t>タイニン</t>
    </rPh>
    <rPh sb="5" eb="6">
      <t>アト</t>
    </rPh>
    <rPh sb="7" eb="9">
      <t>トリヒキ</t>
    </rPh>
    <rPh sb="10" eb="11">
      <t>カン</t>
    </rPh>
    <rPh sb="13" eb="18">
      <t>カンプジュウトウキン</t>
    </rPh>
    <rPh sb="19" eb="21">
      <t>ノウフ</t>
    </rPh>
    <phoneticPr fontId="0"/>
  </si>
  <si>
    <r>
      <rPr>
        <sz val="9"/>
        <color rgb="FF000000"/>
        <rFont val="ＭＳ 明朝"/>
        <family val="1"/>
      </rPr>
      <t>連帯保証人を立て、速やかに貴会に対し新たな連帯保証書を提出いたします。</t>
    </r>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0"/>
  </si>
  <si>
    <r>
      <rPr>
        <sz val="9"/>
        <color rgb="FF000000"/>
        <rFont val="ＭＳ 明朝"/>
        <family val="1"/>
      </rPr>
      <t>　　代表者以外の第三者保証人の保証期間については、原則として本連帯保証書提出の</t>
    </r>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0"/>
  </si>
  <si>
    <r>
      <rPr>
        <sz val="9"/>
        <color rgb="FF000000"/>
        <rFont val="ＭＳ 明朝"/>
        <family val="1"/>
      </rPr>
      <t>年</t>
    </r>
    <rPh sb="0" eb="1">
      <t>ネン</t>
    </rPh>
    <phoneticPr fontId="0"/>
  </si>
  <si>
    <r>
      <rPr>
        <sz val="9"/>
        <color rgb="FF000000"/>
        <rFont val="ＭＳ 明朝"/>
        <family val="1"/>
      </rPr>
      <t>月</t>
    </r>
    <rPh sb="0" eb="1">
      <t>ガツ</t>
    </rPh>
    <phoneticPr fontId="0"/>
  </si>
  <si>
    <r>
      <rPr>
        <sz val="9"/>
        <color rgb="FF000000"/>
        <rFont val="ＭＳ 明朝"/>
        <family val="1"/>
      </rPr>
      <t>日</t>
    </r>
    <rPh sb="0" eb="1">
      <t>ニチ</t>
    </rPh>
    <phoneticPr fontId="0"/>
  </si>
  <si>
    <r>
      <rPr>
        <sz val="9"/>
        <color rgb="FF000000"/>
        <rFont val="ＭＳ 明朝"/>
        <family val="1"/>
      </rPr>
      <t>　日から5年間とし、その期間内に申出のあった債権について、貴協会が認証したこと</t>
    </r>
    <rPh sb="5" eb="7">
      <t>ネンカン</t>
    </rPh>
    <rPh sb="12" eb="15">
      <t>キカンナイ</t>
    </rPh>
    <rPh sb="16" eb="18">
      <t>モウシデ</t>
    </rPh>
    <rPh sb="22" eb="24">
      <t>サイケン</t>
    </rPh>
    <rPh sb="29" eb="30">
      <t>キ</t>
    </rPh>
    <phoneticPr fontId="0"/>
  </si>
  <si>
    <r>
      <rPr>
        <sz val="9"/>
        <color rgb="FF000000"/>
        <rFont val="ＭＳ 明朝"/>
        <family val="1"/>
      </rPr>
      <t>免許番号</t>
    </r>
    <rPh sb="0" eb="4">
      <t>メンキョバンゴウ</t>
    </rPh>
    <phoneticPr fontId="0"/>
  </si>
  <si>
    <r>
      <rPr>
        <sz val="9"/>
        <color rgb="FF000000"/>
        <rFont val="ＭＳ 明朝"/>
        <family val="1"/>
      </rPr>
      <t>（</t>
    </r>
    <phoneticPr fontId="0"/>
  </si>
  <si>
    <r>
      <rPr>
        <sz val="9"/>
        <color rgb="FF000000"/>
        <rFont val="ＭＳ 明朝"/>
        <family val="1"/>
      </rPr>
      <t>）</t>
    </r>
    <phoneticPr fontId="0"/>
  </si>
  <si>
    <r>
      <rPr>
        <sz val="9"/>
        <color rgb="FF000000"/>
        <rFont val="ＭＳ 明朝"/>
        <family val="1"/>
      </rPr>
      <t>号</t>
    </r>
    <rPh sb="0" eb="1">
      <t>ゴウ</t>
    </rPh>
    <phoneticPr fontId="0"/>
  </si>
  <si>
    <r>
      <rPr>
        <sz val="9"/>
        <color rgb="FF000000"/>
        <rFont val="ＭＳ 明朝"/>
        <family val="1"/>
      </rPr>
      <t>　による還付充当金の納付を連帯して保証します。</t>
    </r>
    <rPh sb="4" eb="9">
      <t>カンプジュウトウキン</t>
    </rPh>
    <rPh sb="10" eb="12">
      <t>ノウフ</t>
    </rPh>
    <rPh sb="13" eb="15">
      <t>レンタイ</t>
    </rPh>
    <rPh sb="17" eb="19">
      <t>ホショウ</t>
    </rPh>
    <phoneticPr fontId="0"/>
  </si>
  <si>
    <r>
      <rPr>
        <sz val="9"/>
        <color rgb="FF000000"/>
        <rFont val="ＭＳ 明朝"/>
        <family val="1"/>
      </rPr>
      <t>主たる事務所
所在地</t>
    </r>
    <rPh sb="0" eb="1">
      <t>シュ</t>
    </rPh>
    <rPh sb="3" eb="5">
      <t>ジム</t>
    </rPh>
    <rPh sb="5" eb="6">
      <t>ショ</t>
    </rPh>
    <rPh sb="7" eb="10">
      <t>ショザイチ</t>
    </rPh>
    <phoneticPr fontId="0"/>
  </si>
  <si>
    <t>〒</t>
    <phoneticPr fontId="33"/>
  </si>
  <si>
    <r>
      <rPr>
        <sz val="9"/>
        <color rgb="FF000000"/>
        <rFont val="ＭＳ 明朝"/>
        <family val="1"/>
      </rPr>
      <t>（自署・捺印の上、発行後3ヶ月以内の印鑑証明書を添付のこと。）</t>
    </r>
    <rPh sb="1" eb="3">
      <t>ジショ</t>
    </rPh>
    <rPh sb="4" eb="6">
      <t>ナツイン</t>
    </rPh>
    <rPh sb="7" eb="8">
      <t>ウエ</t>
    </rPh>
    <rPh sb="9" eb="12">
      <t>ハッコウゴ</t>
    </rPh>
    <rPh sb="14" eb="17">
      <t>ゲツイナイ</t>
    </rPh>
    <rPh sb="18" eb="20">
      <t>インカン</t>
    </rPh>
    <rPh sb="20" eb="23">
      <t>ショウメイショ</t>
    </rPh>
    <rPh sb="24" eb="26">
      <t>テンプ</t>
    </rPh>
    <phoneticPr fontId="0"/>
  </si>
  <si>
    <r>
      <rPr>
        <sz val="9"/>
        <color rgb="FF000000"/>
        <rFont val="ＭＳ 明朝"/>
        <family val="1"/>
      </rPr>
      <t>代表者氏名</t>
    </r>
    <rPh sb="0" eb="3">
      <t>ダイヒョウシャ</t>
    </rPh>
    <rPh sb="3" eb="5">
      <t>シメイ</t>
    </rPh>
    <phoneticPr fontId="0"/>
  </si>
  <si>
    <r>
      <rPr>
        <sz val="9"/>
        <color rgb="FF000000"/>
        <rFont val="ＭＳ 明朝"/>
        <family val="1"/>
      </rPr>
      <t>連帯保証人
（代表者）</t>
    </r>
    <rPh sb="0" eb="5">
      <t>レンタイホショウニン</t>
    </rPh>
    <rPh sb="7" eb="10">
      <t>ダイヒョウシャ</t>
    </rPh>
    <phoneticPr fontId="0"/>
  </si>
  <si>
    <r>
      <rPr>
        <sz val="9"/>
        <color rgb="FF000000"/>
        <rFont val="ＭＳ 明朝"/>
        <family val="1"/>
      </rPr>
      <t>本籍</t>
    </r>
    <rPh sb="0" eb="2">
      <t>ホンセキ</t>
    </rPh>
    <phoneticPr fontId="0"/>
  </si>
  <si>
    <r>
      <rPr>
        <sz val="9"/>
        <color rgb="FF000000"/>
        <rFont val="ＭＳ 明朝"/>
        <family val="1"/>
      </rPr>
      <t>住所</t>
    </r>
    <rPh sb="0" eb="2">
      <t>ジュウショ</t>
    </rPh>
    <phoneticPr fontId="0"/>
  </si>
  <si>
    <r>
      <rPr>
        <b/>
        <sz val="14"/>
        <color rgb="FF000000"/>
        <rFont val="ＭＳ 明朝"/>
        <family val="1"/>
      </rPr>
      <t>連 帯 保 証 書</t>
    </r>
    <rPh sb="0" eb="1">
      <t>レン</t>
    </rPh>
    <rPh sb="2" eb="3">
      <t>オビ</t>
    </rPh>
    <rPh sb="4" eb="5">
      <t>ホ</t>
    </rPh>
    <rPh sb="6" eb="7">
      <t>アカシ</t>
    </rPh>
    <rPh sb="8" eb="9">
      <t>ショ</t>
    </rPh>
    <phoneticPr fontId="0"/>
  </si>
  <si>
    <t>㊞（実印）</t>
    <phoneticPr fontId="9"/>
  </si>
  <si>
    <r>
      <rPr>
        <sz val="9"/>
        <color rgb="FF000000"/>
        <rFont val="ＭＳ 明朝"/>
        <family val="1"/>
      </rPr>
      <t>生年月日</t>
    </r>
    <rPh sb="0" eb="4">
      <t>セイネンガッピ</t>
    </rPh>
    <phoneticPr fontId="0"/>
  </si>
  <si>
    <r>
      <rPr>
        <sz val="9"/>
        <color rgb="FF000000"/>
        <rFont val="ＭＳ 明朝"/>
        <family val="1"/>
      </rPr>
      <t>１　私は、宅地建物取引業法第64条の8の規定により、上記の宅地建物取引業者に対する</t>
    </r>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0"/>
  </si>
  <si>
    <r>
      <rPr>
        <sz val="9"/>
        <color rgb="FF000000"/>
        <rFont val="ＭＳ 明朝"/>
        <family val="1"/>
      </rPr>
      <t>生</t>
    </r>
    <rPh sb="0" eb="1">
      <t>ウ</t>
    </rPh>
    <phoneticPr fontId="0"/>
  </si>
  <si>
    <r>
      <rPr>
        <sz val="9"/>
        <color rgb="FF000000"/>
        <rFont val="ＭＳ 明朝"/>
        <family val="1"/>
      </rPr>
      <t>　宅地建物取引に関連した債権について、取引の相手方等の申出に基づき、貴協会の</t>
    </r>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0"/>
  </si>
  <si>
    <r>
      <rPr>
        <sz val="9"/>
        <color rgb="FF000000"/>
        <rFont val="ＭＳ 明朝"/>
        <family val="1"/>
      </rPr>
      <t>電話番号</t>
    </r>
    <rPh sb="0" eb="4">
      <t>デンワバンゴウ</t>
    </rPh>
    <phoneticPr fontId="0"/>
  </si>
  <si>
    <r>
      <rPr>
        <sz val="9"/>
        <color rgb="FF000000"/>
        <rFont val="ＭＳ 明朝"/>
        <family val="1"/>
      </rPr>
      <t>―</t>
    </r>
    <phoneticPr fontId="0"/>
  </si>
  <si>
    <r>
      <rPr>
        <sz val="9"/>
        <color rgb="FF000000"/>
        <rFont val="ＭＳ 明朝"/>
        <family val="1"/>
      </rPr>
      <t>　供託した弁済業務保証金から弁済を受けることができる額を貴協会が認証し、</t>
    </r>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0"/>
  </si>
  <si>
    <r>
      <rPr>
        <sz val="9"/>
        <color rgb="FF000000"/>
        <rFont val="ＭＳ 明朝"/>
        <family val="1"/>
      </rPr>
      <t>極度額</t>
    </r>
    <rPh sb="0" eb="2">
      <t>キョクド</t>
    </rPh>
    <rPh sb="2" eb="3">
      <t>ガク</t>
    </rPh>
    <phoneticPr fontId="0"/>
  </si>
  <si>
    <r>
      <rPr>
        <sz val="9"/>
        <color rgb="FF000000"/>
        <rFont val="ＭＳ 明朝"/>
        <family val="1"/>
      </rPr>
      <t>円</t>
    </r>
    <rPh sb="0" eb="1">
      <t>エン</t>
    </rPh>
    <phoneticPr fontId="0"/>
  </si>
  <si>
    <r>
      <rPr>
        <sz val="9"/>
        <color rgb="FF000000"/>
        <rFont val="ＭＳ 明朝"/>
        <family val="1"/>
      </rPr>
      <t>　取引の相手方等に弁済業務保証金が還付された場合は、その還付額と同額の</t>
    </r>
    <phoneticPr fontId="0"/>
  </si>
  <si>
    <r>
      <rPr>
        <sz val="9"/>
        <color rgb="FF000000"/>
        <rFont val="ＭＳ 明朝"/>
        <family val="1"/>
      </rPr>
      <t>　還付充当金を貴協会に納付することを上記の宅地建物取引業者と連帯して保証します。</t>
    </r>
    <phoneticPr fontId="0"/>
  </si>
  <si>
    <r>
      <rPr>
        <sz val="9"/>
        <color rgb="FF000000"/>
        <rFont val="ＭＳ 明朝"/>
        <family val="1"/>
      </rPr>
      <t>連帯保証人
（第三者）</t>
    </r>
    <rPh sb="0" eb="5">
      <t>レンタイホショウニン</t>
    </rPh>
    <rPh sb="7" eb="10">
      <t>ダイサンシャ</t>
    </rPh>
    <phoneticPr fontId="0"/>
  </si>
  <si>
    <r>
      <rPr>
        <sz val="9"/>
        <color rgb="FF000000"/>
        <rFont val="ＭＳ 明朝"/>
        <family val="1"/>
      </rPr>
      <t>　　なお、私は上記の宅地建物取引業者より財産および収支の状況等民法第465条の10</t>
    </r>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0"/>
  </si>
  <si>
    <r>
      <rPr>
        <sz val="9"/>
        <color rgb="FF000000"/>
        <rFont val="ＭＳ 明朝"/>
        <family val="1"/>
      </rPr>
      <t>　第1項所定の事項について正確な情報提供を受けた上で、本連帯保証書を差し入れる　</t>
    </r>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0"/>
  </si>
  <si>
    <r>
      <rPr>
        <sz val="9"/>
        <color rgb="FF000000"/>
        <rFont val="ＭＳ 明朝"/>
        <family val="1"/>
      </rPr>
      <t>　ことを表明します。</t>
    </r>
    <rPh sb="4" eb="6">
      <t>ヒョウメイ</t>
    </rPh>
    <phoneticPr fontId="0"/>
  </si>
  <si>
    <r>
      <rPr>
        <sz val="9"/>
        <color rgb="FF000000"/>
        <rFont val="ＭＳ 明朝"/>
        <family val="1"/>
      </rPr>
      <t>２　私が、本連帯保証書に基づき負担する債務の極度額は、記名押印欄中「極度額」の</t>
    </r>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0"/>
  </si>
  <si>
    <r>
      <rPr>
        <sz val="9"/>
        <color rgb="FF000000"/>
        <rFont val="ＭＳ 明朝"/>
        <family val="1"/>
      </rPr>
      <t>職業</t>
    </r>
    <rPh sb="0" eb="2">
      <t>ショクギョウ</t>
    </rPh>
    <phoneticPr fontId="0"/>
  </si>
  <si>
    <r>
      <rPr>
        <sz val="9"/>
        <color rgb="FF000000"/>
        <rFont val="ＭＳ 明朝"/>
        <family val="1"/>
      </rPr>
      <t>　欄記載の金額とします。但し、上記宅地建物取引業者が新たに支店を設置した場合、</t>
    </r>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0"/>
  </si>
  <si>
    <r>
      <rPr>
        <sz val="9"/>
        <color rgb="FF000000"/>
        <rFont val="ＭＳ 明朝"/>
        <family val="1"/>
      </rPr>
      <t>　又は宅地建物取引業法第25条第2項の政令で定める営業保証金の額が増加となった</t>
    </r>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0"/>
  </si>
  <si>
    <r>
      <rPr>
        <sz val="9"/>
        <color rgb="FF000000"/>
        <rFont val="ＭＳ 明朝"/>
        <family val="1"/>
      </rPr>
      <t>　場合は、その上限額を極度額とする新たな連帯保証書を速やかに差し入れることを</t>
    </r>
    <rPh sb="7" eb="10">
      <t>ジョウゲンガク</t>
    </rPh>
    <rPh sb="11" eb="13">
      <t>キョクド</t>
    </rPh>
    <rPh sb="13" eb="14">
      <t>ガク</t>
    </rPh>
    <rPh sb="17" eb="18">
      <t>アラ</t>
    </rPh>
    <rPh sb="20" eb="22">
      <t>レンタイ</t>
    </rPh>
    <rPh sb="22" eb="24">
      <t>ホショウ</t>
    </rPh>
    <rPh sb="24" eb="25">
      <t>ショ</t>
    </rPh>
    <rPh sb="26" eb="27">
      <t>スミ</t>
    </rPh>
    <phoneticPr fontId="0"/>
  </si>
  <si>
    <r>
      <rPr>
        <sz val="9"/>
        <color rgb="FF000000"/>
        <rFont val="ＭＳ 明朝"/>
        <family val="1"/>
      </rPr>
      <t>　誓約します。</t>
    </r>
    <phoneticPr fontId="0"/>
  </si>
  <si>
    <r>
      <rPr>
        <sz val="9"/>
        <color rgb="FF000000"/>
        <rFont val="ＭＳ 明朝"/>
        <family val="1"/>
      </rPr>
      <t>３　本連帯保証書に基づく保証期間は、上記の宅地建物取引業者の代表者が保証人の</t>
    </r>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0"/>
  </si>
  <si>
    <r>
      <rPr>
        <sz val="9"/>
        <color rgb="FF000000"/>
        <rFont val="ＭＳ 明朝"/>
        <family val="1"/>
      </rPr>
      <t>本部名</t>
    </r>
    <rPh sb="0" eb="2">
      <t>ホンブ</t>
    </rPh>
    <rPh sb="2" eb="3">
      <t>メイ</t>
    </rPh>
    <phoneticPr fontId="0"/>
  </si>
  <si>
    <r>
      <rPr>
        <sz val="9"/>
        <color rgb="FF000000"/>
        <rFont val="ＭＳ 明朝"/>
        <family val="1"/>
      </rPr>
      <t>入会日</t>
    </r>
    <rPh sb="0" eb="2">
      <t>ニュウカイ</t>
    </rPh>
    <rPh sb="2" eb="3">
      <t>ビ</t>
    </rPh>
    <phoneticPr fontId="0"/>
  </si>
  <si>
    <r>
      <rPr>
        <sz val="9"/>
        <color rgb="FF000000"/>
        <rFont val="ＭＳ 明朝"/>
        <family val="1"/>
      </rPr>
      <t>統一コード</t>
    </r>
    <rPh sb="0" eb="2">
      <t>トウイツ</t>
    </rPh>
    <phoneticPr fontId="0"/>
  </si>
  <si>
    <r>
      <rPr>
        <sz val="9"/>
        <color rgb="FF000000"/>
        <rFont val="ＭＳ 明朝"/>
        <family val="1"/>
      </rPr>
      <t>　場合、入会日より退会に伴う公告に定める認証申出の期限までとし、その期間内に</t>
    </r>
    <rPh sb="34" eb="37">
      <t>ニンショウモウ</t>
    </rPh>
    <rPh sb="37" eb="38">
      <t>デモウシデサイケン</t>
    </rPh>
    <phoneticPr fontId="0"/>
  </si>
  <si>
    <r>
      <rPr>
        <sz val="9"/>
        <color rgb="FF000000"/>
        <rFont val="ＭＳ 明朝"/>
        <family val="1"/>
      </rPr>
      <t>　申出のあった債権について貴協会が認証したことによる還付充当金の納付を連帯して</t>
    </r>
    <rPh sb="13" eb="16">
      <t>キキョウカイ</t>
    </rPh>
    <rPh sb="17" eb="19">
      <t>ニンショウ</t>
    </rPh>
    <rPh sb="26" eb="32">
      <t>カンプジュウトウキンンオ</t>
    </rPh>
    <rPh sb="32" eb="34">
      <t>ノウフ</t>
    </rPh>
    <rPh sb="35" eb="37">
      <t>レンタイ</t>
    </rPh>
    <phoneticPr fontId="0"/>
  </si>
  <si>
    <r>
      <rPr>
        <sz val="11"/>
        <color theme="1"/>
        <rFont val="ＭＳ 明朝"/>
        <family val="1"/>
      </rPr>
      <t>※代表者が２名の場合、記入してください。</t>
    </r>
    <rPh sb="1" eb="4">
      <t>ダイヒョウシャ</t>
    </rPh>
    <rPh sb="6" eb="7">
      <t>メイ</t>
    </rPh>
    <rPh sb="8" eb="10">
      <t>バアイ</t>
    </rPh>
    <rPh sb="11" eb="13">
      <t>キニュウ</t>
    </rPh>
    <phoneticPr fontId="0"/>
  </si>
  <si>
    <r>
      <rPr>
        <sz val="11"/>
        <color theme="1"/>
        <rFont val="ＭＳ 明朝"/>
        <family val="1"/>
      </rPr>
      <t>※この用紙は必ず入会申込書（主たる事務所）と同時に提出してください。</t>
    </r>
    <rPh sb="3" eb="5">
      <t>ヨウシ</t>
    </rPh>
    <rPh sb="6" eb="7">
      <t>カナラ</t>
    </rPh>
    <rPh sb="8" eb="10">
      <t>ニュウカイ</t>
    </rPh>
    <rPh sb="10" eb="13">
      <t>モウシコミショ</t>
    </rPh>
    <rPh sb="14" eb="15">
      <t>シュ</t>
    </rPh>
    <rPh sb="17" eb="20">
      <t>ジムショ</t>
    </rPh>
    <rPh sb="22" eb="24">
      <t>ドウジ</t>
    </rPh>
    <rPh sb="25" eb="27">
      <t>テイシュツ</t>
    </rPh>
    <phoneticPr fontId="0"/>
  </si>
  <si>
    <r>
      <rPr>
        <b/>
        <sz val="22"/>
        <color indexed="8"/>
        <rFont val="ＭＳ 明朝"/>
        <family val="1"/>
      </rPr>
      <t>代　表　者　届</t>
    </r>
    <rPh sb="0" eb="1">
      <t>ダイ</t>
    </rPh>
    <rPh sb="2" eb="3">
      <t>オモテ</t>
    </rPh>
    <rPh sb="4" eb="5">
      <t>シャ</t>
    </rPh>
    <rPh sb="6" eb="7">
      <t>トドケ</t>
    </rPh>
    <phoneticPr fontId="0"/>
  </si>
  <si>
    <r>
      <rPr>
        <sz val="12"/>
        <color theme="1"/>
        <rFont val="ＭＳ 明朝"/>
        <family val="1"/>
      </rPr>
      <t>公益社団法人</t>
    </r>
    <rPh sb="0" eb="2">
      <t>コウエキ</t>
    </rPh>
    <rPh sb="2" eb="6">
      <t>シャダンホウジン</t>
    </rPh>
    <phoneticPr fontId="0"/>
  </si>
  <si>
    <r>
      <rPr>
        <sz val="12"/>
        <color theme="1"/>
        <rFont val="ＭＳ 明朝"/>
        <family val="1"/>
      </rPr>
      <t>全日本不動産協会</t>
    </r>
    <phoneticPr fontId="0"/>
  </si>
  <si>
    <r>
      <rPr>
        <sz val="12"/>
        <color theme="1"/>
        <rFont val="ＭＳ 明朝"/>
        <family val="1"/>
      </rPr>
      <t>殿</t>
    </r>
    <rPh sb="0" eb="1">
      <t>ドノ</t>
    </rPh>
    <phoneticPr fontId="0"/>
  </si>
  <si>
    <r>
      <rPr>
        <sz val="12"/>
        <color theme="1"/>
        <rFont val="ＭＳ 明朝"/>
        <family val="1"/>
      </rPr>
      <t>不動産保証協会</t>
    </r>
    <rPh sb="3" eb="5">
      <t>ホショウ</t>
    </rPh>
    <phoneticPr fontId="0"/>
  </si>
  <si>
    <r>
      <rPr>
        <sz val="11"/>
        <color theme="1"/>
        <rFont val="ＭＳ 明朝"/>
        <family val="1"/>
      </rPr>
      <t>免許証番号</t>
    </r>
    <rPh sb="0" eb="1">
      <t>メン</t>
    </rPh>
    <rPh sb="1" eb="2">
      <t>モト</t>
    </rPh>
    <rPh sb="2" eb="3">
      <t>アカシ</t>
    </rPh>
    <rPh sb="3" eb="5">
      <t>バンゴウ</t>
    </rPh>
    <phoneticPr fontId="0"/>
  </si>
  <si>
    <r>
      <rPr>
        <sz val="11"/>
        <color theme="1"/>
        <rFont val="ＭＳ ゴシック"/>
        <family val="3"/>
      </rPr>
      <t>北海道知事（石狩）</t>
    </r>
    <rPh sb="0" eb="3">
      <t>ホッカイドウ</t>
    </rPh>
    <rPh sb="3" eb="5">
      <t>チジ</t>
    </rPh>
    <rPh sb="6" eb="8">
      <t>イシカリ</t>
    </rPh>
    <phoneticPr fontId="0"/>
  </si>
  <si>
    <r>
      <rPr>
        <sz val="11"/>
        <color theme="1"/>
        <rFont val="ＭＳ 明朝"/>
        <family val="1"/>
      </rPr>
      <t>代表者</t>
    </r>
    <rPh sb="0" eb="3">
      <t>ダイヒョウシャ</t>
    </rPh>
    <phoneticPr fontId="0"/>
  </si>
  <si>
    <r>
      <rPr>
        <sz val="9"/>
        <color theme="1"/>
        <rFont val="ＭＳ 明朝"/>
        <family val="1"/>
      </rPr>
      <t>性　別</t>
    </r>
    <rPh sb="0" eb="1">
      <t>セイ</t>
    </rPh>
    <rPh sb="2" eb="3">
      <t>ベツ</t>
    </rPh>
    <phoneticPr fontId="0"/>
  </si>
  <si>
    <r>
      <rPr>
        <sz val="9"/>
        <color theme="1"/>
        <rFont val="ＭＳ 明朝"/>
        <family val="1"/>
      </rPr>
      <t>肩書区分</t>
    </r>
    <rPh sb="0" eb="2">
      <t>カタガ</t>
    </rPh>
    <rPh sb="2" eb="4">
      <t>クブン</t>
    </rPh>
    <phoneticPr fontId="0"/>
  </si>
  <si>
    <r>
      <rPr>
        <sz val="11"/>
        <color theme="1"/>
        <rFont val="ＭＳ 明朝"/>
        <family val="1"/>
      </rPr>
      <t>〒</t>
    </r>
    <phoneticPr fontId="0"/>
  </si>
  <si>
    <r>
      <rPr>
        <sz val="11"/>
        <color theme="1"/>
        <rFont val="ＭＳ 明朝"/>
        <family val="1"/>
      </rPr>
      <t>※専任宅地建物取引士が２名以上の場合、記入してください。</t>
    </r>
    <rPh sb="1" eb="3">
      <t>センニン</t>
    </rPh>
    <rPh sb="3" eb="5">
      <t>タクチ</t>
    </rPh>
    <rPh sb="5" eb="7">
      <t>タテモノ</t>
    </rPh>
    <rPh sb="7" eb="9">
      <t>トリヒキ</t>
    </rPh>
    <rPh sb="9" eb="10">
      <t>シ</t>
    </rPh>
    <rPh sb="12" eb="13">
      <t>メイ</t>
    </rPh>
    <rPh sb="13" eb="15">
      <t>イジョウ</t>
    </rPh>
    <rPh sb="16" eb="18">
      <t>バアイ</t>
    </rPh>
    <rPh sb="19" eb="21">
      <t>キニュウ</t>
    </rPh>
    <phoneticPr fontId="0"/>
  </si>
  <si>
    <r>
      <rPr>
        <sz val="11"/>
        <color theme="1"/>
        <rFont val="ＭＳ 明朝"/>
        <family val="1"/>
      </rPr>
      <t>※この用紙は必ず入会申込書（主たる事務所）又は入会申込書（従たる事務所）と同時に提出してください。</t>
    </r>
    <rPh sb="3" eb="5">
      <t>ヨウシ</t>
    </rPh>
    <rPh sb="6" eb="7">
      <t>カナラ</t>
    </rPh>
    <rPh sb="8" eb="10">
      <t>ニュウカイ</t>
    </rPh>
    <rPh sb="10" eb="13">
      <t>モウシコミショ</t>
    </rPh>
    <rPh sb="14" eb="15">
      <t>シュ</t>
    </rPh>
    <rPh sb="17" eb="20">
      <t>ジムショ</t>
    </rPh>
    <rPh sb="21" eb="22">
      <t>マタ</t>
    </rPh>
    <rPh sb="23" eb="25">
      <t>ニュウカイ</t>
    </rPh>
    <rPh sb="25" eb="28">
      <t>モウシコミショ</t>
    </rPh>
    <rPh sb="29" eb="30">
      <t>ジュウ</t>
    </rPh>
    <rPh sb="32" eb="35">
      <t>ジムショ</t>
    </rPh>
    <rPh sb="37" eb="39">
      <t>ドウジ</t>
    </rPh>
    <rPh sb="40" eb="42">
      <t>テイシュツ</t>
    </rPh>
    <phoneticPr fontId="0"/>
  </si>
  <si>
    <r>
      <rPr>
        <b/>
        <sz val="20"/>
        <color indexed="8"/>
        <rFont val="ＭＳ 明朝"/>
        <family val="1"/>
      </rPr>
      <t>専 任 宅 地 建 物 取 引 士 届</t>
    </r>
    <rPh sb="0" eb="1">
      <t>アツム</t>
    </rPh>
    <rPh sb="2" eb="3">
      <t>ニン</t>
    </rPh>
    <rPh sb="4" eb="5">
      <t>タク</t>
    </rPh>
    <rPh sb="6" eb="7">
      <t>チ</t>
    </rPh>
    <rPh sb="8" eb="9">
      <t>ケン</t>
    </rPh>
    <rPh sb="10" eb="11">
      <t>モノ</t>
    </rPh>
    <rPh sb="12" eb="13">
      <t>トリ</t>
    </rPh>
    <rPh sb="14" eb="15">
      <t>イン</t>
    </rPh>
    <rPh sb="16" eb="17">
      <t>シ</t>
    </rPh>
    <rPh sb="18" eb="19">
      <t>トドケ</t>
    </rPh>
    <phoneticPr fontId="0"/>
  </si>
  <si>
    <r>
      <rPr>
        <sz val="11"/>
        <color rgb="FF000000"/>
        <rFont val="ＭＳ 明朝"/>
        <family val="1"/>
      </rPr>
      <t>公益社団法人</t>
    </r>
    <rPh sb="0" eb="2">
      <t>コウエキ</t>
    </rPh>
    <rPh sb="2" eb="6">
      <t>シャダンホウジン</t>
    </rPh>
    <phoneticPr fontId="0"/>
  </si>
  <si>
    <r>
      <rPr>
        <sz val="11"/>
        <color rgb="FF000000"/>
        <rFont val="ＭＳ 明朝"/>
        <family val="1"/>
      </rPr>
      <t>全日本不動産協会</t>
    </r>
    <rPh sb="0" eb="8">
      <t>ゼンニホンフドウサンキョウカイ</t>
    </rPh>
    <phoneticPr fontId="0"/>
  </si>
  <si>
    <r>
      <rPr>
        <sz val="11"/>
        <color rgb="FF000000"/>
        <rFont val="ＭＳ 明朝"/>
        <family val="1"/>
      </rPr>
      <t>殿</t>
    </r>
    <rPh sb="0" eb="1">
      <t>トノ</t>
    </rPh>
    <phoneticPr fontId="0"/>
  </si>
  <si>
    <r>
      <rPr>
        <sz val="11"/>
        <color rgb="FF000000"/>
        <rFont val="ＭＳ 明朝"/>
        <family val="1"/>
      </rPr>
      <t>公益社団法人</t>
    </r>
    <rPh sb="0" eb="2">
      <t>コウエキ</t>
    </rPh>
    <rPh sb="2" eb="4">
      <t>シャダン</t>
    </rPh>
    <rPh sb="4" eb="6">
      <t>ホウジン</t>
    </rPh>
    <phoneticPr fontId="0"/>
  </si>
  <si>
    <r>
      <rPr>
        <sz val="11"/>
        <color rgb="FF000000"/>
        <rFont val="ＭＳ 明朝"/>
        <family val="1"/>
      </rPr>
      <t>不動産保証協会</t>
    </r>
    <rPh sb="0" eb="7">
      <t>フドウサンホショウキョウカイ</t>
    </rPh>
    <phoneticPr fontId="0"/>
  </si>
  <si>
    <r>
      <rPr>
        <sz val="11"/>
        <color rgb="FF000000"/>
        <rFont val="ＭＳ 明朝"/>
        <family val="1"/>
      </rPr>
      <t>記入日</t>
    </r>
    <rPh sb="0" eb="2">
      <t>キニュウ</t>
    </rPh>
    <rPh sb="2" eb="3">
      <t>ビ</t>
    </rPh>
    <phoneticPr fontId="0"/>
  </si>
  <si>
    <r>
      <rPr>
        <sz val="11"/>
        <color rgb="FF000000"/>
        <rFont val="ＭＳ 明朝"/>
        <family val="1"/>
      </rPr>
      <t>令和</t>
    </r>
    <rPh sb="0" eb="1">
      <t>レイ</t>
    </rPh>
    <rPh sb="1" eb="2">
      <t>カズ</t>
    </rPh>
    <phoneticPr fontId="0"/>
  </si>
  <si>
    <r>
      <rPr>
        <sz val="11"/>
        <color rgb="FF000000"/>
        <rFont val="ＭＳ 明朝"/>
        <family val="1"/>
      </rPr>
      <t>(</t>
    </r>
    <phoneticPr fontId="0"/>
  </si>
  <si>
    <r>
      <rPr>
        <sz val="11"/>
        <color rgb="FF000000"/>
        <rFont val="ＭＳ 明朝"/>
        <family val="1"/>
      </rPr>
      <t>)</t>
    </r>
    <phoneticPr fontId="0"/>
  </si>
  <si>
    <r>
      <rPr>
        <sz val="11"/>
        <color rgb="FF000000"/>
        <rFont val="ＭＳ 明朝"/>
        <family val="1"/>
      </rPr>
      <t>第</t>
    </r>
    <rPh sb="0" eb="1">
      <t>ダイ</t>
    </rPh>
    <phoneticPr fontId="0"/>
  </si>
  <si>
    <r>
      <rPr>
        <sz val="11"/>
        <color rgb="FF000000"/>
        <rFont val="ＭＳ 明朝"/>
        <family val="1"/>
      </rPr>
      <t>号</t>
    </r>
    <rPh sb="0" eb="1">
      <t>ゴウ</t>
    </rPh>
    <phoneticPr fontId="0"/>
  </si>
  <si>
    <r>
      <rPr>
        <sz val="11"/>
        <color rgb="FF000000"/>
        <rFont val="ＭＳ 明朝"/>
        <family val="1"/>
      </rPr>
      <t>主たる事務所の商号又は名称</t>
    </r>
    <rPh sb="0" eb="1">
      <t>シュ</t>
    </rPh>
    <rPh sb="3" eb="6">
      <t>ジムショ</t>
    </rPh>
    <rPh sb="7" eb="9">
      <t>ショウゴウ</t>
    </rPh>
    <rPh sb="9" eb="10">
      <t>マタ</t>
    </rPh>
    <rPh sb="11" eb="13">
      <t>メイショウ</t>
    </rPh>
    <phoneticPr fontId="0"/>
  </si>
  <si>
    <r>
      <rPr>
        <sz val="11"/>
        <color theme="1"/>
        <rFont val="ＭＳ 明朝"/>
        <family val="1"/>
      </rPr>
      <t xml:space="preserve">従たる事務所の名称
</t>
    </r>
    <r>
      <rPr>
        <sz val="6"/>
        <color indexed="8"/>
        <rFont val="ＭＳ 明朝"/>
        <family val="1"/>
      </rPr>
      <t>(※支店の場合記入）</t>
    </r>
    <rPh sb="0" eb="1">
      <t>ジュウ</t>
    </rPh>
    <rPh sb="3" eb="6">
      <t>ジムショ</t>
    </rPh>
    <rPh sb="7" eb="9">
      <t>メイショウ</t>
    </rPh>
    <rPh sb="12" eb="14">
      <t>シテン</t>
    </rPh>
    <rPh sb="15" eb="17">
      <t>バアイ</t>
    </rPh>
    <rPh sb="17" eb="19">
      <t>キニュウ</t>
    </rPh>
    <phoneticPr fontId="0"/>
  </si>
  <si>
    <r>
      <rPr>
        <sz val="11"/>
        <color theme="1"/>
        <rFont val="ＭＳ 明朝"/>
        <family val="1"/>
      </rPr>
      <t>専　　任　　宅地建物　　取 引 士</t>
    </r>
    <rPh sb="0" eb="1">
      <t>セン</t>
    </rPh>
    <rPh sb="3" eb="4">
      <t>ニン</t>
    </rPh>
    <rPh sb="6" eb="8">
      <t>タクチ</t>
    </rPh>
    <rPh sb="8" eb="10">
      <t>タテモノ</t>
    </rPh>
    <rPh sb="12" eb="13">
      <t>トリ</t>
    </rPh>
    <rPh sb="14" eb="15">
      <t>イン</t>
    </rPh>
    <rPh sb="16" eb="17">
      <t>シ</t>
    </rPh>
    <phoneticPr fontId="0"/>
  </si>
  <si>
    <r>
      <rPr>
        <sz val="9"/>
        <color rgb="FF000000"/>
        <rFont val="ＭＳ 明朝"/>
        <family val="1"/>
      </rPr>
      <t>〒</t>
    </r>
    <phoneticPr fontId="0"/>
  </si>
  <si>
    <r>
      <rPr>
        <sz val="11"/>
        <color theme="1"/>
        <rFont val="ＭＳ ゴシック"/>
        <family val="3"/>
      </rPr>
      <t>岩手県</t>
    </r>
    <phoneticPr fontId="0"/>
  </si>
  <si>
    <r>
      <rPr>
        <sz val="11"/>
        <color rgb="FF000000"/>
        <rFont val="ＭＳ 明朝"/>
        <family val="1"/>
      </rPr>
      <t>登録年月日</t>
    </r>
    <rPh sb="0" eb="2">
      <t>トウロク</t>
    </rPh>
    <rPh sb="2" eb="5">
      <t>ネンガッピ</t>
    </rPh>
    <phoneticPr fontId="0"/>
  </si>
  <si>
    <r>
      <rPr>
        <sz val="11"/>
        <color theme="1"/>
        <rFont val="ＭＳ ゴシック"/>
        <family val="3"/>
      </rPr>
      <t>宮城県</t>
    </r>
    <phoneticPr fontId="0"/>
  </si>
  <si>
    <r>
      <rPr>
        <sz val="11"/>
        <color theme="1"/>
        <rFont val="ＭＳ ゴシック"/>
        <family val="3"/>
      </rPr>
      <t>秋田県</t>
    </r>
    <phoneticPr fontId="0"/>
  </si>
  <si>
    <r>
      <rPr>
        <sz val="11"/>
        <color theme="1"/>
        <rFont val="ＭＳ ゴシック"/>
        <family val="3"/>
      </rPr>
      <t>山形県</t>
    </r>
    <phoneticPr fontId="0"/>
  </si>
  <si>
    <r>
      <rPr>
        <sz val="11"/>
        <color theme="1"/>
        <rFont val="ＭＳ ゴシック"/>
        <family val="3"/>
      </rPr>
      <t>福島県</t>
    </r>
    <phoneticPr fontId="0"/>
  </si>
  <si>
    <r>
      <rPr>
        <sz val="11"/>
        <color theme="1"/>
        <rFont val="ＭＳ ゴシック"/>
        <family val="3"/>
      </rPr>
      <t>茨城県</t>
    </r>
    <phoneticPr fontId="0"/>
  </si>
  <si>
    <r>
      <rPr>
        <sz val="11"/>
        <color theme="1"/>
        <rFont val="ＭＳ ゴシック"/>
        <family val="3"/>
      </rPr>
      <t>栃木県</t>
    </r>
    <phoneticPr fontId="0"/>
  </si>
  <si>
    <r>
      <rPr>
        <sz val="11"/>
        <color theme="1"/>
        <rFont val="ＭＳ ゴシック"/>
        <family val="3"/>
      </rPr>
      <t>群馬県</t>
    </r>
    <phoneticPr fontId="0"/>
  </si>
  <si>
    <r>
      <rPr>
        <sz val="11"/>
        <color theme="1"/>
        <rFont val="ＭＳ ゴシック"/>
        <family val="3"/>
      </rPr>
      <t>埼玉県</t>
    </r>
    <phoneticPr fontId="0"/>
  </si>
  <si>
    <r>
      <rPr>
        <sz val="11"/>
        <color theme="1"/>
        <rFont val="ＭＳ ゴシック"/>
        <family val="3"/>
      </rPr>
      <t>千葉県</t>
    </r>
    <phoneticPr fontId="0"/>
  </si>
  <si>
    <r>
      <rPr>
        <sz val="11"/>
        <color theme="1"/>
        <rFont val="ＭＳ ゴシック"/>
        <family val="3"/>
      </rPr>
      <t>東京都</t>
    </r>
    <phoneticPr fontId="0"/>
  </si>
  <si>
    <r>
      <rPr>
        <sz val="11"/>
        <color theme="1"/>
        <rFont val="ＭＳ ゴシック"/>
        <family val="3"/>
      </rPr>
      <t>神奈川県</t>
    </r>
    <phoneticPr fontId="0"/>
  </si>
  <si>
    <r>
      <rPr>
        <sz val="11"/>
        <color theme="1"/>
        <rFont val="ＭＳ ゴシック"/>
        <family val="3"/>
      </rPr>
      <t>新潟県</t>
    </r>
    <phoneticPr fontId="0"/>
  </si>
  <si>
    <r>
      <rPr>
        <sz val="11"/>
        <color theme="1"/>
        <rFont val="ＭＳ ゴシック"/>
        <family val="3"/>
      </rPr>
      <t>富山県</t>
    </r>
    <phoneticPr fontId="0"/>
  </si>
  <si>
    <r>
      <rPr>
        <sz val="11"/>
        <color theme="1"/>
        <rFont val="ＭＳ ゴシック"/>
        <family val="3"/>
      </rPr>
      <t>石川県</t>
    </r>
    <phoneticPr fontId="0"/>
  </si>
  <si>
    <r>
      <rPr>
        <sz val="11"/>
        <color theme="1"/>
        <rFont val="ＭＳ ゴシック"/>
        <family val="3"/>
      </rPr>
      <t>福井県</t>
    </r>
    <phoneticPr fontId="0"/>
  </si>
  <si>
    <r>
      <rPr>
        <sz val="11"/>
        <color theme="1"/>
        <rFont val="ＭＳ ゴシック"/>
        <family val="3"/>
      </rPr>
      <t>山梨県</t>
    </r>
    <phoneticPr fontId="0"/>
  </si>
  <si>
    <r>
      <rPr>
        <sz val="11"/>
        <color theme="1"/>
        <rFont val="ＭＳ ゴシック"/>
        <family val="3"/>
      </rPr>
      <t>長野県</t>
    </r>
    <phoneticPr fontId="0"/>
  </si>
  <si>
    <r>
      <rPr>
        <sz val="11"/>
        <color theme="1"/>
        <rFont val="ＭＳ ゴシック"/>
        <family val="3"/>
      </rPr>
      <t>岐阜県</t>
    </r>
    <phoneticPr fontId="0"/>
  </si>
  <si>
    <r>
      <rPr>
        <sz val="11"/>
        <color theme="1"/>
        <rFont val="ＭＳ ゴシック"/>
        <family val="3"/>
      </rPr>
      <t>静岡県</t>
    </r>
    <phoneticPr fontId="0"/>
  </si>
  <si>
    <r>
      <rPr>
        <sz val="11"/>
        <color theme="1"/>
        <rFont val="ＭＳ ゴシック"/>
        <family val="3"/>
      </rPr>
      <t>愛知県</t>
    </r>
    <phoneticPr fontId="0"/>
  </si>
  <si>
    <r>
      <rPr>
        <sz val="11"/>
        <color theme="1"/>
        <rFont val="ＭＳ ゴシック"/>
        <family val="3"/>
      </rPr>
      <t>三重県</t>
    </r>
    <phoneticPr fontId="0"/>
  </si>
  <si>
    <r>
      <rPr>
        <sz val="11"/>
        <color theme="1"/>
        <rFont val="ＭＳ ゴシック"/>
        <family val="3"/>
      </rPr>
      <t>滋賀県</t>
    </r>
    <phoneticPr fontId="0"/>
  </si>
  <si>
    <r>
      <rPr>
        <sz val="11"/>
        <color theme="1"/>
        <rFont val="ＭＳ ゴシック"/>
        <family val="3"/>
      </rPr>
      <t>京都府</t>
    </r>
    <phoneticPr fontId="0"/>
  </si>
  <si>
    <r>
      <rPr>
        <sz val="11"/>
        <color theme="1"/>
        <rFont val="ＭＳ ゴシック"/>
        <family val="3"/>
      </rPr>
      <t>大阪府</t>
    </r>
    <phoneticPr fontId="0"/>
  </si>
  <si>
    <r>
      <rPr>
        <sz val="11"/>
        <color theme="1"/>
        <rFont val="ＭＳ ゴシック"/>
        <family val="3"/>
      </rPr>
      <t>兵庫県</t>
    </r>
    <phoneticPr fontId="0"/>
  </si>
  <si>
    <r>
      <rPr>
        <sz val="11"/>
        <color theme="1"/>
        <rFont val="ＭＳ ゴシック"/>
        <family val="3"/>
      </rPr>
      <t>奈良県</t>
    </r>
    <phoneticPr fontId="0"/>
  </si>
  <si>
    <r>
      <rPr>
        <sz val="11"/>
        <color theme="1"/>
        <rFont val="ＭＳ ゴシック"/>
        <family val="3"/>
      </rPr>
      <t>和歌山県</t>
    </r>
    <phoneticPr fontId="0"/>
  </si>
  <si>
    <r>
      <rPr>
        <sz val="11"/>
        <color theme="1"/>
        <rFont val="ＭＳ ゴシック"/>
        <family val="3"/>
      </rPr>
      <t>鳥取県</t>
    </r>
    <phoneticPr fontId="0"/>
  </si>
  <si>
    <r>
      <rPr>
        <sz val="11"/>
        <color theme="1"/>
        <rFont val="ＭＳ ゴシック"/>
        <family val="3"/>
      </rPr>
      <t>島根県</t>
    </r>
    <phoneticPr fontId="0"/>
  </si>
  <si>
    <r>
      <rPr>
        <sz val="11"/>
        <color theme="1"/>
        <rFont val="ＭＳ ゴシック"/>
        <family val="3"/>
      </rPr>
      <t>岡山県</t>
    </r>
    <phoneticPr fontId="0"/>
  </si>
  <si>
    <r>
      <rPr>
        <sz val="11"/>
        <color theme="1"/>
        <rFont val="ＭＳ ゴシック"/>
        <family val="3"/>
      </rPr>
      <t>広島県</t>
    </r>
    <phoneticPr fontId="0"/>
  </si>
  <si>
    <r>
      <rPr>
        <sz val="11"/>
        <color theme="1"/>
        <rFont val="ＭＳ ゴシック"/>
        <family val="3"/>
      </rPr>
      <t>山口県</t>
    </r>
    <phoneticPr fontId="0"/>
  </si>
  <si>
    <r>
      <rPr>
        <sz val="11"/>
        <color theme="1"/>
        <rFont val="ＭＳ ゴシック"/>
        <family val="3"/>
      </rPr>
      <t>徳島県</t>
    </r>
    <phoneticPr fontId="0"/>
  </si>
  <si>
    <r>
      <rPr>
        <sz val="11"/>
        <color theme="1"/>
        <rFont val="ＭＳ ゴシック"/>
        <family val="3"/>
      </rPr>
      <t>香川県</t>
    </r>
    <phoneticPr fontId="0"/>
  </si>
  <si>
    <r>
      <rPr>
        <sz val="11"/>
        <color theme="1"/>
        <rFont val="ＭＳ ゴシック"/>
        <family val="3"/>
      </rPr>
      <t>愛媛県</t>
    </r>
    <phoneticPr fontId="0"/>
  </si>
  <si>
    <r>
      <rPr>
        <sz val="11"/>
        <color theme="1"/>
        <rFont val="ＭＳ ゴシック"/>
        <family val="3"/>
      </rPr>
      <t>高知県</t>
    </r>
    <phoneticPr fontId="0"/>
  </si>
  <si>
    <r>
      <rPr>
        <sz val="11"/>
        <color theme="1"/>
        <rFont val="ＭＳ ゴシック"/>
        <family val="3"/>
      </rPr>
      <t>福岡県</t>
    </r>
    <phoneticPr fontId="0"/>
  </si>
  <si>
    <r>
      <rPr>
        <sz val="11"/>
        <color theme="1"/>
        <rFont val="ＭＳ ゴシック"/>
        <family val="3"/>
      </rPr>
      <t>佐賀県</t>
    </r>
    <phoneticPr fontId="0"/>
  </si>
  <si>
    <r>
      <rPr>
        <sz val="11"/>
        <color theme="1"/>
        <rFont val="ＭＳ ゴシック"/>
        <family val="3"/>
      </rPr>
      <t>長崎県</t>
    </r>
    <phoneticPr fontId="0"/>
  </si>
  <si>
    <r>
      <rPr>
        <sz val="11"/>
        <color theme="1"/>
        <rFont val="ＭＳ ゴシック"/>
        <family val="3"/>
      </rPr>
      <t>熊本県</t>
    </r>
    <phoneticPr fontId="0"/>
  </si>
  <si>
    <r>
      <rPr>
        <sz val="11"/>
        <color theme="1"/>
        <rFont val="ＭＳ ゴシック"/>
        <family val="3"/>
      </rPr>
      <t>大分県</t>
    </r>
    <phoneticPr fontId="0"/>
  </si>
  <si>
    <r>
      <rPr>
        <sz val="11"/>
        <color theme="1"/>
        <rFont val="ＭＳ ゴシック"/>
        <family val="3"/>
      </rPr>
      <t>宮崎県</t>
    </r>
    <phoneticPr fontId="0"/>
  </si>
  <si>
    <r>
      <rPr>
        <sz val="11"/>
        <color theme="1"/>
        <rFont val="ＭＳ ゴシック"/>
        <family val="3"/>
      </rPr>
      <t>鹿児島県</t>
    </r>
    <phoneticPr fontId="0"/>
  </si>
  <si>
    <r>
      <rPr>
        <sz val="11"/>
        <color theme="1"/>
        <rFont val="ＭＳ ゴシック"/>
        <family val="3"/>
      </rPr>
      <t>沖縄県</t>
    </r>
    <phoneticPr fontId="0"/>
  </si>
  <si>
    <t>令和</t>
    <rPh sb="0" eb="2">
      <t>レイワ</t>
    </rPh>
    <phoneticPr fontId="55"/>
  </si>
  <si>
    <t>年</t>
    <rPh sb="0" eb="1">
      <t>ネン</t>
    </rPh>
    <phoneticPr fontId="9"/>
  </si>
  <si>
    <t>日</t>
    <rPh sb="0" eb="1">
      <t>ニチ</t>
    </rPh>
    <phoneticPr fontId="9"/>
  </si>
  <si>
    <r>
      <rPr>
        <sz val="11"/>
        <color theme="1"/>
        <rFont val="游ゴシック"/>
        <family val="3"/>
      </rPr>
      <t>設定</t>
    </r>
    <rPh sb="0" eb="2">
      <t>セッテイ</t>
    </rPh>
    <phoneticPr fontId="0"/>
  </si>
  <si>
    <r>
      <rPr>
        <sz val="11"/>
        <color theme="1"/>
        <rFont val="游ゴシック"/>
        <family val="3"/>
      </rPr>
      <t>基本</t>
    </r>
    <rPh sb="0" eb="2">
      <t>キホン</t>
    </rPh>
    <phoneticPr fontId="0"/>
  </si>
  <si>
    <r>
      <rPr>
        <sz val="11"/>
        <color theme="1"/>
        <rFont val="游ゴシック"/>
        <family val="3"/>
      </rPr>
      <t>免許</t>
    </r>
    <rPh sb="0" eb="2">
      <t>メンキョ</t>
    </rPh>
    <phoneticPr fontId="0"/>
  </si>
  <si>
    <r>
      <rPr>
        <sz val="11"/>
        <color theme="1"/>
        <rFont val="游ゴシック"/>
        <family val="3"/>
      </rPr>
      <t>TRA</t>
    </r>
    <phoneticPr fontId="0"/>
  </si>
  <si>
    <r>
      <rPr>
        <sz val="11"/>
        <color theme="1"/>
        <rFont val="游ゴシック"/>
        <family val="3"/>
      </rPr>
      <t>連絡先</t>
    </r>
    <rPh sb="0" eb="3">
      <t>レンラクサキ</t>
    </rPh>
    <phoneticPr fontId="0"/>
  </si>
  <si>
    <r>
      <rPr>
        <sz val="11"/>
        <color theme="1"/>
        <rFont val="游ゴシック"/>
        <family val="3"/>
      </rPr>
      <t>本店が所在する都道府県</t>
    </r>
    <phoneticPr fontId="0"/>
  </si>
  <si>
    <r>
      <rPr>
        <sz val="11"/>
        <color theme="1"/>
        <rFont val="游ゴシック"/>
        <family val="3"/>
      </rPr>
      <t>商号</t>
    </r>
    <rPh sb="0" eb="2">
      <t>ショウゴウ</t>
    </rPh>
    <phoneticPr fontId="0"/>
  </si>
  <si>
    <r>
      <rPr>
        <sz val="11"/>
        <color theme="1"/>
        <rFont val="游ゴシック"/>
        <family val="3"/>
      </rPr>
      <t>免許番号</t>
    </r>
    <rPh sb="0" eb="4">
      <t>メンキョバンゴウ</t>
    </rPh>
    <phoneticPr fontId="0"/>
  </si>
  <si>
    <r>
      <rPr>
        <sz val="11"/>
        <color theme="1"/>
        <rFont val="游ゴシック"/>
        <family val="3"/>
      </rPr>
      <t>免許権者</t>
    </r>
    <rPh sb="0" eb="4">
      <t>メンキョケンシャ</t>
    </rPh>
    <phoneticPr fontId="0"/>
  </si>
  <si>
    <r>
      <rPr>
        <sz val="11"/>
        <color theme="1"/>
        <rFont val="游ゴシック"/>
        <family val="3"/>
      </rPr>
      <t>共済事業に関する告知事項</t>
    </r>
    <rPh sb="0" eb="4">
      <t>キョウサイジギョウ</t>
    </rPh>
    <rPh sb="5" eb="6">
      <t>カン</t>
    </rPh>
    <rPh sb="8" eb="12">
      <t>コクチジコウ</t>
    </rPh>
    <phoneticPr fontId="0"/>
  </si>
  <si>
    <r>
      <rPr>
        <sz val="11"/>
        <color theme="1"/>
        <rFont val="游ゴシック"/>
        <family val="3"/>
      </rPr>
      <t>連絡先携帯等</t>
    </r>
    <rPh sb="0" eb="6">
      <t>レンラクサキケイタイトウ</t>
    </rPh>
    <phoneticPr fontId="0"/>
  </si>
  <si>
    <r>
      <rPr>
        <sz val="11"/>
        <color theme="1"/>
        <rFont val="游ゴシック"/>
        <family val="3"/>
      </rPr>
      <t>TEL</t>
    </r>
    <phoneticPr fontId="0"/>
  </si>
  <si>
    <r>
      <rPr>
        <sz val="11"/>
        <color theme="1"/>
        <rFont val="游ゴシック"/>
        <family val="3"/>
      </rPr>
      <t>法人・個人区分</t>
    </r>
    <phoneticPr fontId="0"/>
  </si>
  <si>
    <r>
      <rPr>
        <sz val="11"/>
        <color theme="1"/>
        <rFont val="游ゴシック"/>
        <family val="3"/>
      </rPr>
      <t>カナ</t>
    </r>
    <phoneticPr fontId="0"/>
  </si>
  <si>
    <r>
      <rPr>
        <sz val="11"/>
        <color theme="1"/>
        <rFont val="游ゴシック"/>
        <family val="3"/>
      </rPr>
      <t>免許回次</t>
    </r>
    <phoneticPr fontId="0"/>
  </si>
  <si>
    <r>
      <rPr>
        <sz val="11"/>
        <color theme="1"/>
        <rFont val="游ゴシック"/>
        <family val="3"/>
      </rPr>
      <t>事務所調査及び手続等連絡先</t>
    </r>
    <rPh sb="0" eb="6">
      <t>ジムショチョウサオヨ</t>
    </rPh>
    <rPh sb="7" eb="9">
      <t>テツヅキ</t>
    </rPh>
    <rPh sb="9" eb="10">
      <t>トウ</t>
    </rPh>
    <rPh sb="10" eb="13">
      <t>レンラクサキ</t>
    </rPh>
    <phoneticPr fontId="0"/>
  </si>
  <si>
    <r>
      <rPr>
        <sz val="11"/>
        <color theme="1"/>
        <rFont val="游ゴシック"/>
        <family val="3"/>
      </rPr>
      <t>免許の通知</t>
    </r>
    <phoneticPr fontId="0"/>
  </si>
  <si>
    <r>
      <rPr>
        <sz val="11"/>
        <color theme="1"/>
        <rFont val="游ゴシック"/>
        <family val="3"/>
      </rPr>
      <t>所在地</t>
    </r>
    <rPh sb="0" eb="3">
      <t>ショザイチ</t>
    </rPh>
    <phoneticPr fontId="0"/>
  </si>
  <si>
    <r>
      <rPr>
        <sz val="11"/>
        <color theme="1"/>
        <rFont val="游ゴシック"/>
        <family val="3"/>
      </rPr>
      <t>郵便番号</t>
    </r>
    <rPh sb="0" eb="4">
      <t>ユウビンバンゴウ</t>
    </rPh>
    <phoneticPr fontId="0"/>
  </si>
  <si>
    <r>
      <rPr>
        <sz val="11"/>
        <color theme="1"/>
        <rFont val="游ゴシック"/>
        <family val="3"/>
      </rPr>
      <t>担当者名</t>
    </r>
    <rPh sb="0" eb="3">
      <t>タントウシャ</t>
    </rPh>
    <rPh sb="3" eb="4">
      <t>メイ</t>
    </rPh>
    <phoneticPr fontId="0"/>
  </si>
  <si>
    <r>
      <rPr>
        <sz val="11"/>
        <color theme="1"/>
        <rFont val="游ゴシック"/>
        <family val="3"/>
      </rPr>
      <t>代表者の人数</t>
    </r>
    <phoneticPr fontId="0"/>
  </si>
  <si>
    <r>
      <rPr>
        <sz val="11"/>
        <color theme="1"/>
        <rFont val="游ゴシック"/>
        <family val="3"/>
      </rPr>
      <t>都道府県</t>
    </r>
    <rPh sb="0" eb="4">
      <t>トドウフケン</t>
    </rPh>
    <phoneticPr fontId="0"/>
  </si>
  <si>
    <r>
      <rPr>
        <sz val="11"/>
        <color theme="1"/>
        <rFont val="游ゴシック"/>
        <family val="3"/>
      </rPr>
      <t>免許年月日</t>
    </r>
    <rPh sb="0" eb="5">
      <t>メンキョネンガッピ</t>
    </rPh>
    <phoneticPr fontId="0"/>
  </si>
  <si>
    <r>
      <rPr>
        <sz val="11"/>
        <color theme="1"/>
        <rFont val="游ゴシック"/>
        <family val="3"/>
      </rPr>
      <t>審査結果等連絡先</t>
    </r>
    <rPh sb="0" eb="8">
      <t>シンサケッカトウレンラクサキ</t>
    </rPh>
    <phoneticPr fontId="0"/>
  </si>
  <si>
    <r>
      <rPr>
        <sz val="11"/>
        <color theme="1"/>
        <rFont val="游ゴシック"/>
        <family val="3"/>
      </rPr>
      <t>メールアドレス</t>
    </r>
    <phoneticPr fontId="0"/>
  </si>
  <si>
    <r>
      <rPr>
        <sz val="11"/>
        <color theme="1"/>
        <rFont val="游ゴシック"/>
        <family val="3"/>
      </rPr>
      <t>政令使用人の有無</t>
    </r>
    <phoneticPr fontId="0"/>
  </si>
  <si>
    <r>
      <rPr>
        <sz val="11"/>
        <color theme="1"/>
        <rFont val="游ゴシック"/>
        <family val="3"/>
      </rPr>
      <t>市区郡</t>
    </r>
    <rPh sb="0" eb="3">
      <t>シクグン</t>
    </rPh>
    <phoneticPr fontId="0"/>
  </si>
  <si>
    <r>
      <rPr>
        <sz val="11"/>
        <color theme="1"/>
        <rFont val="游ゴシック"/>
        <family val="3"/>
      </rPr>
      <t>免許有効期限</t>
    </r>
    <rPh sb="0" eb="6">
      <t>メンキョユウコウキゲン</t>
    </rPh>
    <phoneticPr fontId="0"/>
  </si>
  <si>
    <r>
      <rPr>
        <sz val="11"/>
        <color theme="1"/>
        <rFont val="游ゴシック"/>
        <family val="3"/>
      </rPr>
      <t>自</t>
    </r>
    <rPh sb="0" eb="1">
      <t>ジ</t>
    </rPh>
    <phoneticPr fontId="0"/>
  </si>
  <si>
    <r>
      <rPr>
        <sz val="11"/>
        <color theme="1"/>
        <rFont val="游ゴシック"/>
        <family val="3"/>
      </rPr>
      <t>代表者・政令使用人以外の専任取引士</t>
    </r>
    <phoneticPr fontId="0"/>
  </si>
  <si>
    <r>
      <rPr>
        <sz val="11"/>
        <color theme="1"/>
        <rFont val="游ゴシック"/>
        <family val="3"/>
      </rPr>
      <t>町村</t>
    </r>
    <rPh sb="0" eb="2">
      <t>チョウソン</t>
    </rPh>
    <phoneticPr fontId="0"/>
  </si>
  <si>
    <r>
      <rPr>
        <sz val="11"/>
        <color theme="1"/>
        <rFont val="游ゴシック"/>
        <family val="3"/>
      </rPr>
      <t>至</t>
    </r>
    <rPh sb="0" eb="1">
      <t>イタル</t>
    </rPh>
    <phoneticPr fontId="0"/>
  </si>
  <si>
    <r>
      <rPr>
        <sz val="11"/>
        <color theme="1"/>
        <rFont val="游ゴシック"/>
        <family val="3"/>
      </rPr>
      <t>提出者連絡先</t>
    </r>
    <rPh sb="0" eb="3">
      <t>テイシュツシャ</t>
    </rPh>
    <rPh sb="3" eb="6">
      <t>レンラクサキ</t>
    </rPh>
    <phoneticPr fontId="0"/>
  </si>
  <si>
    <r>
      <rPr>
        <sz val="11"/>
        <color theme="1"/>
        <rFont val="游ゴシック"/>
        <family val="3"/>
      </rPr>
      <t>供託</t>
    </r>
    <phoneticPr fontId="0"/>
  </si>
  <si>
    <r>
      <rPr>
        <sz val="11"/>
        <color theme="1"/>
        <rFont val="游ゴシック"/>
        <family val="3"/>
      </rPr>
      <t>番地</t>
    </r>
    <rPh sb="0" eb="2">
      <t>バンチ</t>
    </rPh>
    <phoneticPr fontId="0"/>
  </si>
  <si>
    <r>
      <rPr>
        <sz val="11"/>
        <color theme="1"/>
        <rFont val="游ゴシック"/>
        <family val="3"/>
      </rPr>
      <t>受付番号</t>
    </r>
    <rPh sb="0" eb="4">
      <t>ウケツケバンゴウ</t>
    </rPh>
    <phoneticPr fontId="0"/>
  </si>
  <si>
    <r>
      <rPr>
        <sz val="11"/>
        <color theme="1"/>
        <rFont val="游ゴシック"/>
        <family val="3"/>
      </rPr>
      <t>担当者名</t>
    </r>
    <rPh sb="0" eb="4">
      <t>タントウシャメイ</t>
    </rPh>
    <phoneticPr fontId="0"/>
  </si>
  <si>
    <r>
      <rPr>
        <sz val="11"/>
        <color theme="1"/>
        <rFont val="游ゴシック"/>
        <family val="3"/>
      </rPr>
      <t>行政庁届出年月日</t>
    </r>
    <phoneticPr fontId="0"/>
  </si>
  <si>
    <r>
      <rPr>
        <sz val="11"/>
        <color theme="1"/>
        <rFont val="游ゴシック"/>
        <family val="3"/>
      </rPr>
      <t>建物名</t>
    </r>
    <rPh sb="0" eb="3">
      <t>タテモノメイ</t>
    </rPh>
    <phoneticPr fontId="0"/>
  </si>
  <si>
    <r>
      <rPr>
        <sz val="11"/>
        <color theme="1"/>
        <rFont val="游ゴシック"/>
        <family val="3"/>
      </rPr>
      <t>免許申請日</t>
    </r>
    <rPh sb="0" eb="5">
      <t>メンキョシンセイビ</t>
    </rPh>
    <phoneticPr fontId="0"/>
  </si>
  <si>
    <r>
      <rPr>
        <sz val="11"/>
        <color theme="1"/>
        <rFont val="游ゴシック"/>
        <family val="3"/>
      </rPr>
      <t>依頼者との関係</t>
    </r>
    <rPh sb="0" eb="3">
      <t>イライシャ</t>
    </rPh>
    <rPh sb="5" eb="7">
      <t>カンケイ</t>
    </rPh>
    <phoneticPr fontId="0"/>
  </si>
  <si>
    <r>
      <rPr>
        <sz val="11"/>
        <color theme="1"/>
        <rFont val="游ゴシック"/>
        <family val="3"/>
      </rPr>
      <t>入力日</t>
    </r>
    <rPh sb="0" eb="3">
      <t>ニュウリョクビ</t>
    </rPh>
    <phoneticPr fontId="0"/>
  </si>
  <si>
    <r>
      <rPr>
        <sz val="11"/>
        <color theme="1"/>
        <rFont val="游ゴシック"/>
        <family val="3"/>
      </rPr>
      <t>従たる事務所の数</t>
    </r>
    <rPh sb="0" eb="1">
      <t>ジュウ</t>
    </rPh>
    <rPh sb="3" eb="6">
      <t>ジムショ</t>
    </rPh>
    <rPh sb="7" eb="8">
      <t>カズ</t>
    </rPh>
    <phoneticPr fontId="0"/>
  </si>
  <si>
    <r>
      <rPr>
        <sz val="11"/>
        <color theme="1"/>
        <rFont val="游ゴシック"/>
        <family val="3"/>
      </rPr>
      <t>FAX</t>
    </r>
    <phoneticPr fontId="0"/>
  </si>
  <si>
    <r>
      <rPr>
        <sz val="11"/>
        <color theme="1"/>
        <rFont val="游ゴシック"/>
        <family val="3"/>
      </rPr>
      <t>メールアドレス2</t>
    </r>
    <phoneticPr fontId="0"/>
  </si>
  <si>
    <r>
      <rPr>
        <sz val="11"/>
        <color theme="1"/>
        <rFont val="游ゴシック"/>
        <family val="3"/>
      </rPr>
      <t>法人</t>
    </r>
    <rPh sb="0" eb="2">
      <t>ホウジン</t>
    </rPh>
    <phoneticPr fontId="0"/>
  </si>
  <si>
    <r>
      <rPr>
        <sz val="11"/>
        <color theme="1"/>
        <rFont val="游ゴシック"/>
        <family val="3"/>
      </rPr>
      <t>法人設立年月日</t>
    </r>
    <rPh sb="0" eb="4">
      <t>ホウジンセツリツ</t>
    </rPh>
    <rPh sb="4" eb="7">
      <t>ネンガッピ</t>
    </rPh>
    <phoneticPr fontId="0"/>
  </si>
  <si>
    <r>
      <rPr>
        <sz val="11"/>
        <color theme="1"/>
        <rFont val="游ゴシック"/>
        <family val="3"/>
      </rPr>
      <t>資本金</t>
    </r>
    <rPh sb="0" eb="3">
      <t>シホンキン</t>
    </rPh>
    <phoneticPr fontId="0"/>
  </si>
  <si>
    <r>
      <rPr>
        <sz val="11"/>
        <color theme="1"/>
        <rFont val="游ゴシック"/>
        <family val="3"/>
      </rPr>
      <t>個人</t>
    </r>
    <rPh sb="0" eb="2">
      <t>コジン</t>
    </rPh>
    <phoneticPr fontId="0"/>
  </si>
  <si>
    <r>
      <rPr>
        <sz val="11"/>
        <color theme="1"/>
        <rFont val="游ゴシック"/>
        <family val="3"/>
      </rPr>
      <t>営業開始日</t>
    </r>
    <rPh sb="0" eb="2">
      <t>エイギョウ</t>
    </rPh>
    <rPh sb="2" eb="5">
      <t>カイシビ</t>
    </rPh>
    <phoneticPr fontId="0"/>
  </si>
  <si>
    <r>
      <rPr>
        <sz val="11"/>
        <color theme="1"/>
        <rFont val="游ゴシック"/>
        <family val="3"/>
      </rPr>
      <t>従業員数</t>
    </r>
    <rPh sb="0" eb="4">
      <t>ジュウギョウインスウ</t>
    </rPh>
    <phoneticPr fontId="0"/>
  </si>
  <si>
    <r>
      <rPr>
        <sz val="11"/>
        <color theme="1"/>
        <rFont val="游ゴシック"/>
        <family val="3"/>
      </rPr>
      <t>事業の種類</t>
    </r>
    <rPh sb="0" eb="2">
      <t>ジギョウ</t>
    </rPh>
    <rPh sb="3" eb="5">
      <t>シュルイ</t>
    </rPh>
    <phoneticPr fontId="0"/>
  </si>
  <si>
    <r>
      <rPr>
        <sz val="11"/>
        <color theme="1"/>
        <rFont val="游ゴシック"/>
        <family val="3"/>
      </rPr>
      <t>最寄り駅</t>
    </r>
    <rPh sb="0" eb="2">
      <t>モヨ</t>
    </rPh>
    <rPh sb="3" eb="4">
      <t>エキ</t>
    </rPh>
    <phoneticPr fontId="0"/>
  </si>
  <si>
    <r>
      <rPr>
        <sz val="11"/>
        <color theme="1"/>
        <rFont val="游ゴシック"/>
        <family val="3"/>
      </rPr>
      <t>沿線</t>
    </r>
    <rPh sb="0" eb="2">
      <t>エンセン</t>
    </rPh>
    <phoneticPr fontId="0"/>
  </si>
  <si>
    <r>
      <rPr>
        <sz val="11"/>
        <color theme="1"/>
        <rFont val="游ゴシック"/>
        <family val="3"/>
      </rPr>
      <t>駅</t>
    </r>
    <rPh sb="0" eb="1">
      <t>エキ</t>
    </rPh>
    <phoneticPr fontId="0"/>
  </si>
  <si>
    <r>
      <rPr>
        <sz val="11"/>
        <color theme="1"/>
        <rFont val="游ゴシック"/>
        <family val="3"/>
      </rPr>
      <t>徒歩</t>
    </r>
    <rPh sb="0" eb="2">
      <t>トホ</t>
    </rPh>
    <phoneticPr fontId="0"/>
  </si>
  <si>
    <r>
      <rPr>
        <sz val="11"/>
        <color theme="1"/>
        <rFont val="游ゴシック"/>
        <family val="3"/>
      </rPr>
      <t>氏名</t>
    </r>
    <rPh sb="0" eb="2">
      <t>シメイ</t>
    </rPh>
    <phoneticPr fontId="0"/>
  </si>
  <si>
    <r>
      <rPr>
        <sz val="11"/>
        <color theme="1"/>
        <rFont val="游ゴシック"/>
        <family val="3"/>
      </rPr>
      <t>性別</t>
    </r>
    <rPh sb="0" eb="2">
      <t>セイベツ</t>
    </rPh>
    <phoneticPr fontId="0"/>
  </si>
  <si>
    <r>
      <rPr>
        <sz val="11"/>
        <color theme="1"/>
        <rFont val="游ゴシック"/>
        <family val="3"/>
      </rPr>
      <t>生年月日</t>
    </r>
    <rPh sb="0" eb="4">
      <t>セイネンガッピ</t>
    </rPh>
    <phoneticPr fontId="0"/>
  </si>
  <si>
    <r>
      <rPr>
        <sz val="11"/>
        <color theme="1"/>
        <rFont val="游ゴシック"/>
        <family val="3"/>
      </rPr>
      <t>肩書き</t>
    </r>
    <rPh sb="0" eb="2">
      <t>カタガ</t>
    </rPh>
    <phoneticPr fontId="0"/>
  </si>
  <si>
    <r>
      <rPr>
        <sz val="11"/>
        <color theme="1"/>
        <rFont val="游ゴシック"/>
        <family val="3"/>
      </rPr>
      <t>現住所</t>
    </r>
    <rPh sb="0" eb="3">
      <t>ゲンジュウショ</t>
    </rPh>
    <phoneticPr fontId="0"/>
  </si>
  <si>
    <r>
      <rPr>
        <sz val="11"/>
        <color theme="1"/>
        <rFont val="游ゴシック"/>
        <family val="3"/>
      </rPr>
      <t>旧姓表記</t>
    </r>
    <rPh sb="0" eb="4">
      <t>キュウセイヒョウキ</t>
    </rPh>
    <phoneticPr fontId="0"/>
  </si>
  <si>
    <t>漢字（旧姓＋名前）</t>
    <phoneticPr fontId="0"/>
  </si>
  <si>
    <t>カナ（旧姓＋名前）</t>
    <phoneticPr fontId="0"/>
  </si>
  <si>
    <t>漢字（現姓＋名前）</t>
    <phoneticPr fontId="0"/>
  </si>
  <si>
    <t>カナ（現姓＋名前）</t>
    <phoneticPr fontId="0"/>
  </si>
  <si>
    <r>
      <rPr>
        <sz val="11"/>
        <color theme="1"/>
        <rFont val="游ゴシック"/>
        <family val="3"/>
      </rPr>
      <t>その他</t>
    </r>
    <rPh sb="2" eb="3">
      <t>タ</t>
    </rPh>
    <phoneticPr fontId="0"/>
  </si>
  <si>
    <r>
      <rPr>
        <sz val="11"/>
        <color theme="1"/>
        <rFont val="游ゴシック"/>
        <family val="3"/>
      </rPr>
      <t>国内・国外</t>
    </r>
    <rPh sb="0" eb="2">
      <t>コクナイ</t>
    </rPh>
    <rPh sb="3" eb="5">
      <t>コクガイ</t>
    </rPh>
    <phoneticPr fontId="0"/>
  </si>
  <si>
    <r>
      <rPr>
        <sz val="11"/>
        <color theme="1"/>
        <rFont val="游ゴシック"/>
        <family val="3"/>
      </rPr>
      <t>国外</t>
    </r>
    <rPh sb="0" eb="2">
      <t>コクガイ</t>
    </rPh>
    <phoneticPr fontId="0"/>
  </si>
  <si>
    <r>
      <rPr>
        <sz val="11"/>
        <color theme="1"/>
        <rFont val="游ゴシック"/>
        <family val="3"/>
      </rPr>
      <t>代表者</t>
    </r>
    <rPh sb="0" eb="3">
      <t>ダイヒョウシャ</t>
    </rPh>
    <phoneticPr fontId="0"/>
  </si>
  <si>
    <r>
      <rPr>
        <sz val="11"/>
        <color theme="1"/>
        <rFont val="游ゴシック"/>
        <family val="3"/>
      </rPr>
      <t>代表者2</t>
    </r>
    <rPh sb="0" eb="3">
      <t>ダイヒョウシャ</t>
    </rPh>
    <phoneticPr fontId="0"/>
  </si>
  <si>
    <r>
      <rPr>
        <sz val="11"/>
        <color theme="1"/>
        <rFont val="游ゴシック"/>
        <family val="3"/>
      </rPr>
      <t>政令使用人</t>
    </r>
    <rPh sb="0" eb="5">
      <t>セイレイシヨウニン</t>
    </rPh>
    <phoneticPr fontId="0"/>
  </si>
  <si>
    <r>
      <rPr>
        <sz val="11"/>
        <color theme="1"/>
        <rFont val="游ゴシック"/>
        <family val="3"/>
      </rPr>
      <t>登録番号</t>
    </r>
    <rPh sb="0" eb="4">
      <t>トウロクバンゴウ</t>
    </rPh>
    <phoneticPr fontId="0"/>
  </si>
  <si>
    <r>
      <rPr>
        <sz val="11"/>
        <color theme="1"/>
        <rFont val="游ゴシック"/>
        <family val="3"/>
      </rPr>
      <t>登録年月日</t>
    </r>
    <rPh sb="0" eb="5">
      <t>トウロクネンガッピ</t>
    </rPh>
    <phoneticPr fontId="0"/>
  </si>
  <si>
    <t>町村</t>
    <rPh sb="0" eb="2">
      <t>チョウソン</t>
    </rPh>
    <phoneticPr fontId="0"/>
  </si>
  <si>
    <t>番地</t>
    <rPh sb="0" eb="2">
      <t>バンチ</t>
    </rPh>
    <phoneticPr fontId="0"/>
  </si>
  <si>
    <t>建物名</t>
    <rPh sb="0" eb="3">
      <t>タテモノメイ</t>
    </rPh>
    <phoneticPr fontId="0"/>
  </si>
  <si>
    <r>
      <rPr>
        <sz val="11"/>
        <color theme="1"/>
        <rFont val="游ゴシック"/>
        <family val="3"/>
      </rPr>
      <t>専任取引士</t>
    </r>
    <r>
      <rPr>
        <sz val="11"/>
        <color theme="1"/>
        <rFont val="游ゴシック"/>
        <family val="3"/>
        <charset val="128"/>
      </rPr>
      <t>1</t>
    </r>
    <rPh sb="0" eb="5">
      <t>センニントリヒキシ</t>
    </rPh>
    <phoneticPr fontId="0"/>
  </si>
  <si>
    <t>専任取引士2</t>
    <rPh sb="0" eb="5">
      <t>センニントリヒキシ</t>
    </rPh>
    <phoneticPr fontId="0"/>
  </si>
  <si>
    <r>
      <rPr>
        <sz val="11"/>
        <color theme="1"/>
        <rFont val="游ゴシック"/>
        <family val="3"/>
      </rPr>
      <t>専任取引士</t>
    </r>
    <r>
      <rPr>
        <sz val="11"/>
        <color theme="1"/>
        <rFont val="游ゴシック"/>
        <family val="3"/>
        <charset val="128"/>
      </rPr>
      <t>3</t>
    </r>
    <r>
      <rPr>
        <sz val="11"/>
        <color theme="1"/>
        <rFont val="ＭＳ Ｐゴシック"/>
        <family val="2"/>
        <charset val="128"/>
        <scheme val="minor"/>
      </rPr>
      <t/>
    </r>
    <rPh sb="0" eb="5">
      <t>センニントリヒキシ</t>
    </rPh>
    <phoneticPr fontId="0"/>
  </si>
  <si>
    <t>専任取引士4</t>
    <rPh sb="0" eb="5">
      <t>センニントリヒキシ</t>
    </rPh>
    <phoneticPr fontId="0"/>
  </si>
  <si>
    <r>
      <rPr>
        <sz val="11"/>
        <color theme="1"/>
        <rFont val="游ゴシック"/>
        <family val="3"/>
      </rPr>
      <t>専任取引士</t>
    </r>
    <r>
      <rPr>
        <sz val="11"/>
        <color theme="1"/>
        <rFont val="游ゴシック"/>
        <family val="3"/>
        <charset val="128"/>
      </rPr>
      <t>5</t>
    </r>
    <r>
      <rPr>
        <sz val="11"/>
        <color theme="1"/>
        <rFont val="ＭＳ Ｐゴシック"/>
        <family val="2"/>
        <charset val="128"/>
        <scheme val="minor"/>
      </rPr>
      <t/>
    </r>
    <rPh sb="0" eb="5">
      <t>センニントリヒキシ</t>
    </rPh>
    <phoneticPr fontId="0"/>
  </si>
  <si>
    <t>専任取引士6</t>
    <rPh sb="0" eb="5">
      <t>センニントリヒキシ</t>
    </rPh>
    <phoneticPr fontId="0"/>
  </si>
  <si>
    <r>
      <rPr>
        <sz val="11"/>
        <color theme="1"/>
        <rFont val="游ゴシック"/>
        <family val="3"/>
      </rPr>
      <t>専任取引士</t>
    </r>
    <r>
      <rPr>
        <sz val="11"/>
        <color theme="1"/>
        <rFont val="游ゴシック"/>
        <family val="3"/>
        <charset val="128"/>
      </rPr>
      <t>7</t>
    </r>
    <r>
      <rPr>
        <sz val="11"/>
        <color theme="1"/>
        <rFont val="ＭＳ Ｐゴシック"/>
        <family val="2"/>
        <charset val="128"/>
        <scheme val="minor"/>
      </rPr>
      <t/>
    </r>
    <rPh sb="0" eb="5">
      <t>センニントリヒキシ</t>
    </rPh>
    <phoneticPr fontId="0"/>
  </si>
  <si>
    <t>専任取引士8</t>
    <rPh sb="0" eb="5">
      <t>センニントリヒキシ</t>
    </rPh>
    <phoneticPr fontId="0"/>
  </si>
  <si>
    <r>
      <rPr>
        <sz val="11"/>
        <color theme="1"/>
        <rFont val="游ゴシック"/>
        <family val="3"/>
      </rPr>
      <t>専任取引士</t>
    </r>
    <r>
      <rPr>
        <sz val="11"/>
        <color theme="1"/>
        <rFont val="游ゴシック"/>
        <family val="3"/>
        <charset val="128"/>
      </rPr>
      <t>9</t>
    </r>
    <r>
      <rPr>
        <sz val="11"/>
        <color theme="1"/>
        <rFont val="ＭＳ Ｐゴシック"/>
        <family val="2"/>
        <charset val="128"/>
        <scheme val="minor"/>
      </rPr>
      <t/>
    </r>
    <rPh sb="0" eb="5">
      <t>センニントリヒキシ</t>
    </rPh>
    <phoneticPr fontId="0"/>
  </si>
  <si>
    <t>専任取引士10</t>
    <rPh sb="0" eb="5">
      <t>センニントリヒキシ</t>
    </rPh>
    <phoneticPr fontId="0"/>
  </si>
  <si>
    <r>
      <rPr>
        <sz val="11"/>
        <color theme="1"/>
        <rFont val="游ゴシック"/>
        <family val="3"/>
      </rPr>
      <t>専任取引士</t>
    </r>
    <r>
      <rPr>
        <sz val="11"/>
        <color theme="1"/>
        <rFont val="游ゴシック"/>
        <family val="3"/>
        <charset val="128"/>
      </rPr>
      <t>11</t>
    </r>
    <r>
      <rPr>
        <sz val="11"/>
        <color theme="1"/>
        <rFont val="ＭＳ Ｐゴシック"/>
        <family val="2"/>
        <charset val="128"/>
        <scheme val="minor"/>
      </rPr>
      <t/>
    </r>
    <rPh sb="0" eb="5">
      <t>センニントリヒキシ</t>
    </rPh>
    <phoneticPr fontId="0"/>
  </si>
  <si>
    <t>専任取引士12</t>
    <rPh sb="0" eb="5">
      <t>センニントリヒキシ</t>
    </rPh>
    <phoneticPr fontId="0"/>
  </si>
  <si>
    <r>
      <rPr>
        <sz val="11"/>
        <color theme="1"/>
        <rFont val="游ゴシック"/>
        <family val="3"/>
      </rPr>
      <t>専任取引士</t>
    </r>
    <r>
      <rPr>
        <sz val="11"/>
        <color theme="1"/>
        <rFont val="游ゴシック"/>
        <family val="3"/>
        <charset val="128"/>
      </rPr>
      <t>13</t>
    </r>
    <r>
      <rPr>
        <sz val="11"/>
        <color theme="1"/>
        <rFont val="ＭＳ Ｐゴシック"/>
        <family val="2"/>
        <charset val="128"/>
        <scheme val="minor"/>
      </rPr>
      <t/>
    </r>
    <rPh sb="0" eb="5">
      <t>センニントリヒキシ</t>
    </rPh>
    <phoneticPr fontId="0"/>
  </si>
  <si>
    <t>専任取引士14</t>
    <rPh sb="0" eb="5">
      <t>センニントリヒキシ</t>
    </rPh>
    <phoneticPr fontId="0"/>
  </si>
  <si>
    <r>
      <rPr>
        <sz val="11"/>
        <color theme="1"/>
        <rFont val="游ゴシック"/>
        <family val="3"/>
      </rPr>
      <t>専任取引士</t>
    </r>
    <r>
      <rPr>
        <sz val="11"/>
        <color theme="1"/>
        <rFont val="游ゴシック"/>
        <family val="3"/>
        <charset val="128"/>
      </rPr>
      <t>15</t>
    </r>
    <r>
      <rPr>
        <sz val="11"/>
        <color theme="1"/>
        <rFont val="ＭＳ Ｐゴシック"/>
        <family val="2"/>
        <charset val="128"/>
        <scheme val="minor"/>
      </rPr>
      <t/>
    </r>
    <rPh sb="0" eb="5">
      <t>センニントリヒキシ</t>
    </rPh>
    <phoneticPr fontId="0"/>
  </si>
  <si>
    <t>専任取引士16</t>
    <rPh sb="0" eb="5">
      <t>センニントリヒキシ</t>
    </rPh>
    <phoneticPr fontId="0"/>
  </si>
  <si>
    <r>
      <rPr>
        <sz val="11"/>
        <color theme="1"/>
        <rFont val="游ゴシック"/>
        <family val="3"/>
      </rPr>
      <t>専任取引士</t>
    </r>
    <r>
      <rPr>
        <sz val="11"/>
        <color theme="1"/>
        <rFont val="游ゴシック"/>
        <family val="3"/>
        <charset val="128"/>
      </rPr>
      <t>17</t>
    </r>
    <r>
      <rPr>
        <sz val="11"/>
        <color theme="1"/>
        <rFont val="ＭＳ Ｐゴシック"/>
        <family val="2"/>
        <charset val="128"/>
        <scheme val="minor"/>
      </rPr>
      <t/>
    </r>
    <rPh sb="0" eb="5">
      <t>センニントリヒキシ</t>
    </rPh>
    <phoneticPr fontId="0"/>
  </si>
  <si>
    <t>専任取引士18</t>
    <rPh sb="0" eb="5">
      <t>センニントリヒキシ</t>
    </rPh>
    <phoneticPr fontId="0"/>
  </si>
  <si>
    <r>
      <rPr>
        <sz val="11"/>
        <color theme="1"/>
        <rFont val="游ゴシック"/>
        <family val="3"/>
      </rPr>
      <t>専任取引士</t>
    </r>
    <r>
      <rPr>
        <sz val="11"/>
        <color theme="1"/>
        <rFont val="游ゴシック"/>
        <family val="3"/>
        <charset val="128"/>
      </rPr>
      <t>19</t>
    </r>
    <r>
      <rPr>
        <sz val="11"/>
        <color theme="1"/>
        <rFont val="ＭＳ Ｐゴシック"/>
        <family val="2"/>
        <charset val="128"/>
        <scheme val="minor"/>
      </rPr>
      <t/>
    </r>
    <rPh sb="0" eb="5">
      <t>センニントリヒキシ</t>
    </rPh>
    <phoneticPr fontId="0"/>
  </si>
  <si>
    <t>専任取引士20</t>
    <rPh sb="0" eb="5">
      <t>センニントリヒキシ</t>
    </rPh>
    <phoneticPr fontId="0"/>
  </si>
  <si>
    <r>
      <rPr>
        <sz val="11"/>
        <color theme="1"/>
        <rFont val="游ゴシック"/>
        <family val="3"/>
      </rPr>
      <t>専任取引士</t>
    </r>
    <r>
      <rPr>
        <sz val="11"/>
        <color theme="1"/>
        <rFont val="游ゴシック"/>
        <family val="3"/>
        <charset val="128"/>
      </rPr>
      <t>21</t>
    </r>
    <r>
      <rPr>
        <sz val="11"/>
        <color theme="1"/>
        <rFont val="ＭＳ Ｐゴシック"/>
        <family val="2"/>
        <charset val="128"/>
        <scheme val="minor"/>
      </rPr>
      <t/>
    </r>
    <rPh sb="0" eb="5">
      <t>センニントリヒキシ</t>
    </rPh>
    <phoneticPr fontId="0"/>
  </si>
  <si>
    <t>専任取引士22</t>
    <rPh sb="0" eb="5">
      <t>センニントリヒキシ</t>
    </rPh>
    <phoneticPr fontId="0"/>
  </si>
  <si>
    <r>
      <rPr>
        <sz val="11"/>
        <color theme="1"/>
        <rFont val="游ゴシック"/>
        <family val="3"/>
      </rPr>
      <t>専任取引士</t>
    </r>
    <r>
      <rPr>
        <sz val="11"/>
        <color theme="1"/>
        <rFont val="游ゴシック"/>
        <family val="3"/>
        <charset val="128"/>
      </rPr>
      <t>23</t>
    </r>
    <r>
      <rPr>
        <sz val="11"/>
        <color theme="1"/>
        <rFont val="ＭＳ Ｐゴシック"/>
        <family val="2"/>
        <charset val="128"/>
        <scheme val="minor"/>
      </rPr>
      <t/>
    </r>
    <rPh sb="0" eb="5">
      <t>センニントリヒキシ</t>
    </rPh>
    <phoneticPr fontId="0"/>
  </si>
  <si>
    <t>専任取引士24</t>
    <rPh sb="0" eb="5">
      <t>センニントリヒキシ</t>
    </rPh>
    <phoneticPr fontId="0"/>
  </si>
  <si>
    <r>
      <rPr>
        <sz val="11"/>
        <color theme="1"/>
        <rFont val="游ゴシック"/>
        <family val="3"/>
      </rPr>
      <t>専任取引士</t>
    </r>
    <r>
      <rPr>
        <sz val="11"/>
        <color theme="1"/>
        <rFont val="游ゴシック"/>
        <family val="3"/>
        <charset val="128"/>
      </rPr>
      <t>25</t>
    </r>
    <r>
      <rPr>
        <sz val="11"/>
        <color theme="1"/>
        <rFont val="ＭＳ Ｐゴシック"/>
        <family val="2"/>
        <charset val="128"/>
        <scheme val="minor"/>
      </rPr>
      <t/>
    </r>
    <rPh sb="0" eb="5">
      <t>センニントリヒキシ</t>
    </rPh>
    <phoneticPr fontId="0"/>
  </si>
  <si>
    <t>専任取引士26</t>
    <rPh sb="0" eb="5">
      <t>センニントリヒキシ</t>
    </rPh>
    <phoneticPr fontId="0"/>
  </si>
  <si>
    <r>
      <rPr>
        <sz val="11"/>
        <color theme="1"/>
        <rFont val="游ゴシック"/>
        <family val="3"/>
      </rPr>
      <t>専任取引士</t>
    </r>
    <r>
      <rPr>
        <sz val="11"/>
        <color theme="1"/>
        <rFont val="游ゴシック"/>
        <family val="3"/>
        <charset val="128"/>
      </rPr>
      <t>27</t>
    </r>
    <r>
      <rPr>
        <sz val="11"/>
        <color theme="1"/>
        <rFont val="ＭＳ Ｐゴシック"/>
        <family val="2"/>
        <charset val="128"/>
        <scheme val="minor"/>
      </rPr>
      <t/>
    </r>
    <rPh sb="0" eb="5">
      <t>センニントリヒキシ</t>
    </rPh>
    <phoneticPr fontId="0"/>
  </si>
  <si>
    <t>専任取引士28</t>
    <rPh sb="0" eb="5">
      <t>センニントリヒキシ</t>
    </rPh>
    <phoneticPr fontId="0"/>
  </si>
  <si>
    <r>
      <rPr>
        <sz val="11"/>
        <color theme="1"/>
        <rFont val="游ゴシック"/>
        <family val="3"/>
      </rPr>
      <t>専任取引士</t>
    </r>
    <r>
      <rPr>
        <sz val="11"/>
        <color theme="1"/>
        <rFont val="游ゴシック"/>
        <family val="3"/>
        <charset val="128"/>
      </rPr>
      <t>29</t>
    </r>
    <r>
      <rPr>
        <sz val="11"/>
        <color theme="1"/>
        <rFont val="ＭＳ Ｐゴシック"/>
        <family val="2"/>
        <charset val="128"/>
        <scheme val="minor"/>
      </rPr>
      <t/>
    </r>
    <rPh sb="0" eb="5">
      <t>センニントリヒキシ</t>
    </rPh>
    <phoneticPr fontId="0"/>
  </si>
  <si>
    <t>専任取引士30</t>
    <rPh sb="0" eb="5">
      <t>センニントリヒキシ</t>
    </rPh>
    <phoneticPr fontId="0"/>
  </si>
  <si>
    <r>
      <rPr>
        <sz val="11"/>
        <color theme="1"/>
        <rFont val="游ゴシック"/>
        <family val="3"/>
      </rPr>
      <t>専任取引士</t>
    </r>
    <r>
      <rPr>
        <sz val="11"/>
        <color theme="1"/>
        <rFont val="游ゴシック"/>
        <family val="3"/>
        <charset val="128"/>
      </rPr>
      <t>31</t>
    </r>
    <r>
      <rPr>
        <sz val="11"/>
        <color theme="1"/>
        <rFont val="ＭＳ Ｐゴシック"/>
        <family val="2"/>
        <charset val="128"/>
        <scheme val="minor"/>
      </rPr>
      <t/>
    </r>
    <rPh sb="0" eb="5">
      <t>センニントリヒキシ</t>
    </rPh>
    <phoneticPr fontId="0"/>
  </si>
  <si>
    <t>専任取引士32</t>
    <rPh sb="0" eb="5">
      <t>センニントリヒキシ</t>
    </rPh>
    <phoneticPr fontId="0"/>
  </si>
  <si>
    <r>
      <rPr>
        <sz val="11"/>
        <color theme="1"/>
        <rFont val="游ゴシック"/>
        <family val="3"/>
      </rPr>
      <t>専任取引士</t>
    </r>
    <r>
      <rPr>
        <sz val="11"/>
        <color theme="1"/>
        <rFont val="游ゴシック"/>
        <family val="3"/>
        <charset val="128"/>
      </rPr>
      <t>33</t>
    </r>
    <r>
      <rPr>
        <sz val="11"/>
        <color theme="1"/>
        <rFont val="ＭＳ Ｐゴシック"/>
        <family val="2"/>
        <charset val="128"/>
        <scheme val="minor"/>
      </rPr>
      <t/>
    </r>
    <rPh sb="0" eb="5">
      <t>センニントリヒキシ</t>
    </rPh>
    <phoneticPr fontId="0"/>
  </si>
  <si>
    <t>専任取引士34</t>
    <rPh sb="0" eb="5">
      <t>センニントリヒキシ</t>
    </rPh>
    <phoneticPr fontId="0"/>
  </si>
  <si>
    <r>
      <rPr>
        <sz val="11"/>
        <color theme="1"/>
        <rFont val="游ゴシック"/>
        <family val="3"/>
      </rPr>
      <t>専任取引士</t>
    </r>
    <r>
      <rPr>
        <sz val="11"/>
        <color theme="1"/>
        <rFont val="游ゴシック"/>
        <family val="3"/>
        <charset val="128"/>
      </rPr>
      <t>35</t>
    </r>
    <r>
      <rPr>
        <sz val="11"/>
        <color theme="1"/>
        <rFont val="ＭＳ Ｐゴシック"/>
        <family val="2"/>
        <charset val="128"/>
        <scheme val="minor"/>
      </rPr>
      <t/>
    </r>
    <rPh sb="0" eb="5">
      <t>センニントリヒキシ</t>
    </rPh>
    <phoneticPr fontId="0"/>
  </si>
  <si>
    <t>専任取引士36</t>
    <rPh sb="0" eb="5">
      <t>センニントリヒキシ</t>
    </rPh>
    <phoneticPr fontId="0"/>
  </si>
  <si>
    <r>
      <rPr>
        <sz val="11"/>
        <color theme="1"/>
        <rFont val="游ゴシック"/>
        <family val="3"/>
      </rPr>
      <t>専任取引士</t>
    </r>
    <r>
      <rPr>
        <sz val="11"/>
        <color theme="1"/>
        <rFont val="游ゴシック"/>
        <family val="3"/>
        <charset val="128"/>
      </rPr>
      <t>37</t>
    </r>
    <r>
      <rPr>
        <sz val="11"/>
        <color theme="1"/>
        <rFont val="ＭＳ Ｐゴシック"/>
        <family val="2"/>
        <charset val="128"/>
        <scheme val="minor"/>
      </rPr>
      <t/>
    </r>
    <rPh sb="0" eb="5">
      <t>センニントリヒキシ</t>
    </rPh>
    <phoneticPr fontId="0"/>
  </si>
  <si>
    <t>専任取引士38</t>
    <rPh sb="0" eb="5">
      <t>センニントリヒキシ</t>
    </rPh>
    <phoneticPr fontId="0"/>
  </si>
  <si>
    <r>
      <rPr>
        <sz val="11"/>
        <color theme="1"/>
        <rFont val="游ゴシック"/>
        <family val="3"/>
      </rPr>
      <t>専任取引士</t>
    </r>
    <r>
      <rPr>
        <sz val="11"/>
        <color theme="1"/>
        <rFont val="游ゴシック"/>
        <family val="3"/>
        <charset val="128"/>
      </rPr>
      <t>39</t>
    </r>
    <r>
      <rPr>
        <sz val="11"/>
        <color theme="1"/>
        <rFont val="ＭＳ Ｐゴシック"/>
        <family val="2"/>
        <charset val="128"/>
        <scheme val="minor"/>
      </rPr>
      <t/>
    </r>
    <rPh sb="0" eb="5">
      <t>センニントリヒキシ</t>
    </rPh>
    <phoneticPr fontId="0"/>
  </si>
  <si>
    <t>専任取引士40</t>
    <rPh sb="0" eb="5">
      <t>センニントリヒキシ</t>
    </rPh>
    <phoneticPr fontId="0"/>
  </si>
  <si>
    <r>
      <rPr>
        <sz val="11"/>
        <color theme="1"/>
        <rFont val="游ゴシック"/>
        <family val="3"/>
      </rPr>
      <t>専任取引士</t>
    </r>
    <r>
      <rPr>
        <sz val="11"/>
        <color theme="1"/>
        <rFont val="游ゴシック"/>
        <family val="3"/>
        <charset val="128"/>
      </rPr>
      <t>41</t>
    </r>
    <r>
      <rPr>
        <sz val="11"/>
        <color theme="1"/>
        <rFont val="ＭＳ Ｐゴシック"/>
        <family val="2"/>
        <charset val="128"/>
        <scheme val="minor"/>
      </rPr>
      <t/>
    </r>
    <rPh sb="0" eb="5">
      <t>センニントリヒキシ</t>
    </rPh>
    <phoneticPr fontId="0"/>
  </si>
  <si>
    <t>専任取引士42</t>
    <rPh sb="0" eb="5">
      <t>センニントリヒキシ</t>
    </rPh>
    <phoneticPr fontId="0"/>
  </si>
  <si>
    <r>
      <rPr>
        <sz val="11"/>
        <color theme="1"/>
        <rFont val="游ゴシック"/>
        <family val="3"/>
      </rPr>
      <t>専任取引士</t>
    </r>
    <r>
      <rPr>
        <sz val="11"/>
        <color theme="1"/>
        <rFont val="游ゴシック"/>
        <family val="3"/>
        <charset val="128"/>
      </rPr>
      <t>43</t>
    </r>
    <r>
      <rPr>
        <sz val="11"/>
        <color theme="1"/>
        <rFont val="ＭＳ Ｐゴシック"/>
        <family val="2"/>
        <charset val="128"/>
        <scheme val="minor"/>
      </rPr>
      <t/>
    </r>
    <rPh sb="0" eb="5">
      <t>センニントリヒキシ</t>
    </rPh>
    <phoneticPr fontId="0"/>
  </si>
  <si>
    <t>専任取引士44</t>
    <rPh sb="0" eb="5">
      <t>センニントリヒキシ</t>
    </rPh>
    <phoneticPr fontId="0"/>
  </si>
  <si>
    <r>
      <rPr>
        <sz val="11"/>
        <color theme="1"/>
        <rFont val="游ゴシック"/>
        <family val="3"/>
      </rPr>
      <t>専任取引士</t>
    </r>
    <r>
      <rPr>
        <sz val="11"/>
        <color theme="1"/>
        <rFont val="游ゴシック"/>
        <family val="3"/>
        <charset val="128"/>
      </rPr>
      <t>45</t>
    </r>
    <r>
      <rPr>
        <sz val="11"/>
        <color theme="1"/>
        <rFont val="ＭＳ Ｐゴシック"/>
        <family val="2"/>
        <charset val="128"/>
        <scheme val="minor"/>
      </rPr>
      <t/>
    </r>
    <rPh sb="0" eb="5">
      <t>センニントリヒキシ</t>
    </rPh>
    <phoneticPr fontId="0"/>
  </si>
  <si>
    <t>専任取引士46</t>
    <rPh sb="0" eb="5">
      <t>センニントリヒキシ</t>
    </rPh>
    <phoneticPr fontId="0"/>
  </si>
  <si>
    <r>
      <rPr>
        <sz val="11"/>
        <color theme="1"/>
        <rFont val="游ゴシック"/>
        <family val="3"/>
      </rPr>
      <t>専任取引士</t>
    </r>
    <r>
      <rPr>
        <sz val="11"/>
        <color theme="1"/>
        <rFont val="游ゴシック"/>
        <family val="3"/>
        <charset val="128"/>
      </rPr>
      <t>47</t>
    </r>
    <r>
      <rPr>
        <sz val="11"/>
        <color theme="1"/>
        <rFont val="ＭＳ Ｐゴシック"/>
        <family val="2"/>
        <charset val="128"/>
        <scheme val="minor"/>
      </rPr>
      <t/>
    </r>
    <rPh sb="0" eb="5">
      <t>センニントリヒキシ</t>
    </rPh>
    <phoneticPr fontId="0"/>
  </si>
  <si>
    <t>専任取引士48</t>
    <rPh sb="0" eb="5">
      <t>センニントリヒキシ</t>
    </rPh>
    <phoneticPr fontId="0"/>
  </si>
  <si>
    <r>
      <rPr>
        <sz val="11"/>
        <color theme="1"/>
        <rFont val="游ゴシック"/>
        <family val="3"/>
      </rPr>
      <t>専任取引士</t>
    </r>
    <r>
      <rPr>
        <sz val="11"/>
        <color theme="1"/>
        <rFont val="游ゴシック"/>
        <family val="3"/>
        <charset val="128"/>
      </rPr>
      <t>49</t>
    </r>
    <r>
      <rPr>
        <sz val="11"/>
        <color theme="1"/>
        <rFont val="ＭＳ Ｐゴシック"/>
        <family val="2"/>
        <charset val="128"/>
        <scheme val="minor"/>
      </rPr>
      <t/>
    </r>
    <rPh sb="0" eb="5">
      <t>センニントリヒキシ</t>
    </rPh>
    <phoneticPr fontId="0"/>
  </si>
  <si>
    <t>専任取引士50</t>
    <rPh sb="0" eb="5">
      <t>センニントリヒキシ</t>
    </rPh>
    <phoneticPr fontId="0"/>
  </si>
  <si>
    <r>
      <rPr>
        <sz val="11"/>
        <color theme="1"/>
        <rFont val="游ゴシック"/>
        <family val="3"/>
      </rPr>
      <t>専任取引士</t>
    </r>
    <r>
      <rPr>
        <sz val="11"/>
        <color theme="1"/>
        <rFont val="游ゴシック"/>
        <family val="3"/>
        <charset val="128"/>
      </rPr>
      <t>51</t>
    </r>
    <r>
      <rPr>
        <sz val="11"/>
        <color theme="1"/>
        <rFont val="ＭＳ Ｐゴシック"/>
        <family val="2"/>
        <charset val="128"/>
        <scheme val="minor"/>
      </rPr>
      <t/>
    </r>
    <rPh sb="0" eb="5">
      <t>センニントリヒキシ</t>
    </rPh>
    <phoneticPr fontId="0"/>
  </si>
  <si>
    <t>専任取引士52</t>
    <rPh sb="0" eb="5">
      <t>センニントリヒキシ</t>
    </rPh>
    <phoneticPr fontId="0"/>
  </si>
  <si>
    <r>
      <rPr>
        <sz val="11"/>
        <color theme="1"/>
        <rFont val="游ゴシック"/>
        <family val="3"/>
      </rPr>
      <t>専任取引士</t>
    </r>
    <r>
      <rPr>
        <sz val="11"/>
        <color theme="1"/>
        <rFont val="游ゴシック"/>
        <family val="3"/>
        <charset val="128"/>
      </rPr>
      <t>53</t>
    </r>
    <r>
      <rPr>
        <sz val="11"/>
        <color theme="1"/>
        <rFont val="ＭＳ Ｐゴシック"/>
        <family val="2"/>
        <charset val="128"/>
        <scheme val="minor"/>
      </rPr>
      <t/>
    </r>
    <rPh sb="0" eb="5">
      <t>センニントリヒキシ</t>
    </rPh>
    <phoneticPr fontId="0"/>
  </si>
  <si>
    <t>専任取引士54</t>
    <rPh sb="0" eb="5">
      <t>センニントリヒキシ</t>
    </rPh>
    <phoneticPr fontId="0"/>
  </si>
  <si>
    <r>
      <rPr>
        <sz val="11"/>
        <color theme="1"/>
        <rFont val="游ゴシック"/>
        <family val="3"/>
      </rPr>
      <t>専任取引士</t>
    </r>
    <r>
      <rPr>
        <sz val="11"/>
        <color theme="1"/>
        <rFont val="游ゴシック"/>
        <family val="3"/>
        <charset val="128"/>
      </rPr>
      <t>55</t>
    </r>
    <r>
      <rPr>
        <sz val="11"/>
        <color theme="1"/>
        <rFont val="ＭＳ Ｐゴシック"/>
        <family val="2"/>
        <charset val="128"/>
        <scheme val="minor"/>
      </rPr>
      <t/>
    </r>
    <rPh sb="0" eb="5">
      <t>センニントリヒキシ</t>
    </rPh>
    <phoneticPr fontId="0"/>
  </si>
  <si>
    <t>専任取引士56</t>
    <rPh sb="0" eb="5">
      <t>センニントリヒキシ</t>
    </rPh>
    <phoneticPr fontId="0"/>
  </si>
  <si>
    <r>
      <rPr>
        <sz val="11"/>
        <color theme="1"/>
        <rFont val="游ゴシック"/>
        <family val="3"/>
      </rPr>
      <t>専任取引士</t>
    </r>
    <r>
      <rPr>
        <sz val="11"/>
        <color theme="1"/>
        <rFont val="游ゴシック"/>
        <family val="3"/>
        <charset val="128"/>
      </rPr>
      <t>57</t>
    </r>
    <r>
      <rPr>
        <sz val="11"/>
        <color theme="1"/>
        <rFont val="ＭＳ Ｐゴシック"/>
        <family val="2"/>
        <charset val="128"/>
        <scheme val="minor"/>
      </rPr>
      <t/>
    </r>
    <rPh sb="0" eb="5">
      <t>センニントリヒキシ</t>
    </rPh>
    <phoneticPr fontId="0"/>
  </si>
  <si>
    <t>専任取引士58</t>
    <rPh sb="0" eb="5">
      <t>センニントリヒキシ</t>
    </rPh>
    <phoneticPr fontId="0"/>
  </si>
  <si>
    <r>
      <rPr>
        <sz val="11"/>
        <color theme="1"/>
        <rFont val="游ゴシック"/>
        <family val="3"/>
      </rPr>
      <t>専任取引士</t>
    </r>
    <r>
      <rPr>
        <sz val="11"/>
        <color theme="1"/>
        <rFont val="游ゴシック"/>
        <family val="3"/>
        <charset val="128"/>
      </rPr>
      <t>59</t>
    </r>
    <r>
      <rPr>
        <sz val="11"/>
        <color theme="1"/>
        <rFont val="ＭＳ Ｐゴシック"/>
        <family val="2"/>
        <charset val="128"/>
        <scheme val="minor"/>
      </rPr>
      <t/>
    </r>
    <rPh sb="0" eb="5">
      <t>センニントリヒキシ</t>
    </rPh>
    <phoneticPr fontId="0"/>
  </si>
  <si>
    <t>専任取引士60</t>
    <rPh sb="0" eb="5">
      <t>センニントリヒキシ</t>
    </rPh>
    <phoneticPr fontId="0"/>
  </si>
  <si>
    <r>
      <rPr>
        <sz val="11"/>
        <color theme="1"/>
        <rFont val="游ゴシック"/>
        <family val="3"/>
      </rPr>
      <t>専任取引士</t>
    </r>
    <r>
      <rPr>
        <sz val="11"/>
        <color theme="1"/>
        <rFont val="游ゴシック"/>
        <family val="3"/>
        <charset val="128"/>
      </rPr>
      <t>61</t>
    </r>
    <r>
      <rPr>
        <sz val="11"/>
        <color theme="1"/>
        <rFont val="ＭＳ Ｐゴシック"/>
        <family val="2"/>
        <charset val="128"/>
        <scheme val="minor"/>
      </rPr>
      <t/>
    </r>
    <rPh sb="0" eb="5">
      <t>センニントリヒキシ</t>
    </rPh>
    <phoneticPr fontId="0"/>
  </si>
  <si>
    <t>専任取引士62</t>
    <rPh sb="0" eb="5">
      <t>センニントリヒキシ</t>
    </rPh>
    <phoneticPr fontId="0"/>
  </si>
  <si>
    <r>
      <rPr>
        <sz val="11"/>
        <color theme="1"/>
        <rFont val="游ゴシック"/>
        <family val="3"/>
      </rPr>
      <t>専任取引士</t>
    </r>
    <r>
      <rPr>
        <sz val="11"/>
        <color theme="1"/>
        <rFont val="游ゴシック"/>
        <family val="3"/>
        <charset val="128"/>
      </rPr>
      <t>63</t>
    </r>
    <r>
      <rPr>
        <sz val="11"/>
        <color theme="1"/>
        <rFont val="ＭＳ Ｐゴシック"/>
        <family val="2"/>
        <charset val="128"/>
        <scheme val="minor"/>
      </rPr>
      <t/>
    </r>
    <rPh sb="0" eb="5">
      <t>センニントリヒキシ</t>
    </rPh>
    <phoneticPr fontId="0"/>
  </si>
  <si>
    <t>専任取引士64</t>
    <rPh sb="0" eb="5">
      <t>センニントリヒキシ</t>
    </rPh>
    <phoneticPr fontId="0"/>
  </si>
  <si>
    <r>
      <rPr>
        <sz val="11"/>
        <color theme="1"/>
        <rFont val="游ゴシック"/>
        <family val="3"/>
      </rPr>
      <t>専任取引士</t>
    </r>
    <r>
      <rPr>
        <sz val="11"/>
        <color theme="1"/>
        <rFont val="游ゴシック"/>
        <family val="3"/>
        <charset val="128"/>
      </rPr>
      <t>65</t>
    </r>
    <r>
      <rPr>
        <sz val="11"/>
        <color theme="1"/>
        <rFont val="ＭＳ Ｐゴシック"/>
        <family val="2"/>
        <charset val="128"/>
        <scheme val="minor"/>
      </rPr>
      <t/>
    </r>
    <rPh sb="0" eb="5">
      <t>センニントリヒキシ</t>
    </rPh>
    <phoneticPr fontId="0"/>
  </si>
  <si>
    <t>専任取引士66</t>
    <rPh sb="0" eb="5">
      <t>センニントリヒキシ</t>
    </rPh>
    <phoneticPr fontId="0"/>
  </si>
  <si>
    <r>
      <rPr>
        <sz val="11"/>
        <color theme="1"/>
        <rFont val="游ゴシック"/>
        <family val="3"/>
      </rPr>
      <t>専任取引士</t>
    </r>
    <r>
      <rPr>
        <sz val="11"/>
        <color theme="1"/>
        <rFont val="游ゴシック"/>
        <family val="3"/>
        <charset val="128"/>
      </rPr>
      <t>67</t>
    </r>
    <r>
      <rPr>
        <sz val="11"/>
        <color theme="1"/>
        <rFont val="ＭＳ Ｐゴシック"/>
        <family val="2"/>
        <charset val="128"/>
        <scheme val="minor"/>
      </rPr>
      <t/>
    </r>
    <rPh sb="0" eb="5">
      <t>センニントリヒキシ</t>
    </rPh>
    <phoneticPr fontId="0"/>
  </si>
  <si>
    <t>専任取引士68</t>
    <rPh sb="0" eb="5">
      <t>センニントリヒキシ</t>
    </rPh>
    <phoneticPr fontId="0"/>
  </si>
  <si>
    <r>
      <rPr>
        <sz val="11"/>
        <color theme="1"/>
        <rFont val="游ゴシック"/>
        <family val="3"/>
      </rPr>
      <t>専任取引士</t>
    </r>
    <r>
      <rPr>
        <sz val="11"/>
        <color theme="1"/>
        <rFont val="游ゴシック"/>
        <family val="3"/>
        <charset val="128"/>
      </rPr>
      <t>69</t>
    </r>
    <r>
      <rPr>
        <sz val="11"/>
        <color theme="1"/>
        <rFont val="ＭＳ Ｐゴシック"/>
        <family val="2"/>
        <charset val="128"/>
        <scheme val="minor"/>
      </rPr>
      <t/>
    </r>
    <rPh sb="0" eb="5">
      <t>センニントリヒキシ</t>
    </rPh>
    <phoneticPr fontId="0"/>
  </si>
  <si>
    <t>専任取引士70</t>
    <rPh sb="0" eb="5">
      <t>センニントリヒキシ</t>
    </rPh>
    <phoneticPr fontId="0"/>
  </si>
  <si>
    <r>
      <rPr>
        <sz val="11"/>
        <color theme="1"/>
        <rFont val="游ゴシック"/>
        <family val="3"/>
      </rPr>
      <t>専任取引士</t>
    </r>
    <r>
      <rPr>
        <sz val="11"/>
        <color theme="1"/>
        <rFont val="游ゴシック"/>
        <family val="3"/>
        <charset val="128"/>
      </rPr>
      <t>71</t>
    </r>
    <r>
      <rPr>
        <sz val="11"/>
        <color theme="1"/>
        <rFont val="ＭＳ Ｐゴシック"/>
        <family val="2"/>
        <charset val="128"/>
        <scheme val="minor"/>
      </rPr>
      <t/>
    </r>
    <rPh sb="0" eb="5">
      <t>センニントリヒキシ</t>
    </rPh>
    <phoneticPr fontId="0"/>
  </si>
  <si>
    <t>専任取引士72</t>
    <rPh sb="0" eb="5">
      <t>センニントリヒキシ</t>
    </rPh>
    <phoneticPr fontId="0"/>
  </si>
  <si>
    <r>
      <rPr>
        <sz val="11"/>
        <color theme="1"/>
        <rFont val="游ゴシック"/>
        <family val="3"/>
      </rPr>
      <t>専任取引士</t>
    </r>
    <r>
      <rPr>
        <sz val="11"/>
        <color theme="1"/>
        <rFont val="游ゴシック"/>
        <family val="3"/>
        <charset val="128"/>
      </rPr>
      <t>73</t>
    </r>
    <r>
      <rPr>
        <sz val="11"/>
        <color theme="1"/>
        <rFont val="ＭＳ Ｐゴシック"/>
        <family val="2"/>
        <charset val="128"/>
        <scheme val="minor"/>
      </rPr>
      <t/>
    </r>
    <rPh sb="0" eb="5">
      <t>センニントリヒキシ</t>
    </rPh>
    <phoneticPr fontId="0"/>
  </si>
  <si>
    <t>専任取引士74</t>
    <rPh sb="0" eb="5">
      <t>センニントリヒキシ</t>
    </rPh>
    <phoneticPr fontId="0"/>
  </si>
  <si>
    <r>
      <rPr>
        <sz val="11"/>
        <color theme="1"/>
        <rFont val="游ゴシック"/>
        <family val="3"/>
      </rPr>
      <t>専任取引士</t>
    </r>
    <r>
      <rPr>
        <sz val="11"/>
        <color theme="1"/>
        <rFont val="游ゴシック"/>
        <family val="3"/>
        <charset val="128"/>
      </rPr>
      <t>75</t>
    </r>
    <r>
      <rPr>
        <sz val="11"/>
        <color theme="1"/>
        <rFont val="ＭＳ Ｐゴシック"/>
        <family val="2"/>
        <charset val="128"/>
        <scheme val="minor"/>
      </rPr>
      <t/>
    </r>
    <rPh sb="0" eb="5">
      <t>センニントリヒキシ</t>
    </rPh>
    <phoneticPr fontId="0"/>
  </si>
  <si>
    <t>専任取引士76</t>
    <rPh sb="0" eb="5">
      <t>センニントリヒキシ</t>
    </rPh>
    <phoneticPr fontId="0"/>
  </si>
  <si>
    <r>
      <rPr>
        <sz val="11"/>
        <color theme="1"/>
        <rFont val="游ゴシック"/>
        <family val="3"/>
      </rPr>
      <t>専任取引士</t>
    </r>
    <r>
      <rPr>
        <sz val="11"/>
        <color theme="1"/>
        <rFont val="游ゴシック"/>
        <family val="3"/>
        <charset val="128"/>
      </rPr>
      <t>77</t>
    </r>
    <r>
      <rPr>
        <sz val="11"/>
        <color theme="1"/>
        <rFont val="ＭＳ Ｐゴシック"/>
        <family val="2"/>
        <charset val="128"/>
        <scheme val="minor"/>
      </rPr>
      <t/>
    </r>
    <rPh sb="0" eb="5">
      <t>センニントリヒキシ</t>
    </rPh>
    <phoneticPr fontId="0"/>
  </si>
  <si>
    <t>専任取引士78</t>
    <rPh sb="0" eb="5">
      <t>センニントリヒキシ</t>
    </rPh>
    <phoneticPr fontId="0"/>
  </si>
  <si>
    <r>
      <rPr>
        <sz val="11"/>
        <color theme="1"/>
        <rFont val="游ゴシック"/>
        <family val="3"/>
      </rPr>
      <t>専任取引士</t>
    </r>
    <r>
      <rPr>
        <sz val="11"/>
        <color theme="1"/>
        <rFont val="游ゴシック"/>
        <family val="3"/>
        <charset val="128"/>
      </rPr>
      <t>79</t>
    </r>
    <r>
      <rPr>
        <sz val="11"/>
        <color theme="1"/>
        <rFont val="ＭＳ Ｐゴシック"/>
        <family val="2"/>
        <charset val="128"/>
        <scheme val="minor"/>
      </rPr>
      <t/>
    </r>
    <rPh sb="0" eb="5">
      <t>センニントリヒキシ</t>
    </rPh>
    <phoneticPr fontId="0"/>
  </si>
  <si>
    <t>専任取引士80</t>
    <rPh sb="0" eb="5">
      <t>センニントリヒキシ</t>
    </rPh>
    <phoneticPr fontId="0"/>
  </si>
  <si>
    <r>
      <rPr>
        <sz val="11"/>
        <color theme="1"/>
        <rFont val="游ゴシック"/>
        <family val="3"/>
      </rPr>
      <t>専任取引士</t>
    </r>
    <r>
      <rPr>
        <sz val="11"/>
        <color theme="1"/>
        <rFont val="游ゴシック"/>
        <family val="3"/>
        <charset val="128"/>
      </rPr>
      <t>81</t>
    </r>
    <r>
      <rPr>
        <sz val="11"/>
        <color theme="1"/>
        <rFont val="ＭＳ Ｐゴシック"/>
        <family val="2"/>
        <charset val="128"/>
        <scheme val="minor"/>
      </rPr>
      <t/>
    </r>
    <rPh sb="0" eb="5">
      <t>センニントリヒキシ</t>
    </rPh>
    <phoneticPr fontId="0"/>
  </si>
  <si>
    <t>専任取引士82</t>
    <rPh sb="0" eb="5">
      <t>センニントリヒキシ</t>
    </rPh>
    <phoneticPr fontId="0"/>
  </si>
  <si>
    <r>
      <rPr>
        <sz val="11"/>
        <color theme="1"/>
        <rFont val="游ゴシック"/>
        <family val="3"/>
      </rPr>
      <t>専任取引士</t>
    </r>
    <r>
      <rPr>
        <sz val="11"/>
        <color theme="1"/>
        <rFont val="游ゴシック"/>
        <family val="3"/>
        <charset val="128"/>
      </rPr>
      <t>83</t>
    </r>
    <r>
      <rPr>
        <sz val="11"/>
        <color theme="1"/>
        <rFont val="ＭＳ Ｐゴシック"/>
        <family val="2"/>
        <charset val="128"/>
        <scheme val="minor"/>
      </rPr>
      <t/>
    </r>
    <rPh sb="0" eb="5">
      <t>センニントリヒキシ</t>
    </rPh>
    <phoneticPr fontId="0"/>
  </si>
  <si>
    <t>専任取引士84</t>
    <rPh sb="0" eb="5">
      <t>センニントリヒキシ</t>
    </rPh>
    <phoneticPr fontId="0"/>
  </si>
  <si>
    <r>
      <rPr>
        <sz val="11"/>
        <color theme="1"/>
        <rFont val="游ゴシック"/>
        <family val="3"/>
      </rPr>
      <t>専任取引士</t>
    </r>
    <r>
      <rPr>
        <sz val="11"/>
        <color theme="1"/>
        <rFont val="游ゴシック"/>
        <family val="3"/>
        <charset val="128"/>
      </rPr>
      <t>85</t>
    </r>
    <r>
      <rPr>
        <sz val="11"/>
        <color theme="1"/>
        <rFont val="ＭＳ Ｐゴシック"/>
        <family val="2"/>
        <charset val="128"/>
        <scheme val="minor"/>
      </rPr>
      <t/>
    </r>
    <rPh sb="0" eb="5">
      <t>センニントリヒキシ</t>
    </rPh>
    <phoneticPr fontId="0"/>
  </si>
  <si>
    <t>専任取引士86</t>
    <rPh sb="0" eb="5">
      <t>センニントリヒキシ</t>
    </rPh>
    <phoneticPr fontId="0"/>
  </si>
  <si>
    <r>
      <rPr>
        <sz val="11"/>
        <color theme="1"/>
        <rFont val="游ゴシック"/>
        <family val="3"/>
      </rPr>
      <t>専任取引士</t>
    </r>
    <r>
      <rPr>
        <sz val="11"/>
        <color theme="1"/>
        <rFont val="游ゴシック"/>
        <family val="3"/>
        <charset val="128"/>
      </rPr>
      <t>87</t>
    </r>
    <r>
      <rPr>
        <sz val="11"/>
        <color theme="1"/>
        <rFont val="ＭＳ Ｐゴシック"/>
        <family val="2"/>
        <charset val="128"/>
        <scheme val="minor"/>
      </rPr>
      <t/>
    </r>
    <rPh sb="0" eb="5">
      <t>センニントリヒキシ</t>
    </rPh>
    <phoneticPr fontId="0"/>
  </si>
  <si>
    <t>専任取引士88</t>
    <rPh sb="0" eb="5">
      <t>センニントリヒキシ</t>
    </rPh>
    <phoneticPr fontId="0"/>
  </si>
  <si>
    <r>
      <rPr>
        <sz val="11"/>
        <color theme="1"/>
        <rFont val="游ゴシック"/>
        <family val="3"/>
      </rPr>
      <t>専任取引士</t>
    </r>
    <r>
      <rPr>
        <sz val="11"/>
        <color theme="1"/>
        <rFont val="游ゴシック"/>
        <family val="3"/>
        <charset val="128"/>
      </rPr>
      <t>89</t>
    </r>
    <r>
      <rPr>
        <sz val="11"/>
        <color theme="1"/>
        <rFont val="ＭＳ Ｐゴシック"/>
        <family val="2"/>
        <charset val="128"/>
        <scheme val="minor"/>
      </rPr>
      <t/>
    </r>
    <rPh sb="0" eb="5">
      <t>センニントリヒキシ</t>
    </rPh>
    <phoneticPr fontId="0"/>
  </si>
  <si>
    <t>専任取引士90</t>
    <rPh sb="0" eb="5">
      <t>センニントリヒキシ</t>
    </rPh>
    <phoneticPr fontId="0"/>
  </si>
  <si>
    <r>
      <rPr>
        <sz val="11"/>
        <color theme="1"/>
        <rFont val="游ゴシック"/>
        <family val="3"/>
      </rPr>
      <t>専任取引士</t>
    </r>
    <r>
      <rPr>
        <sz val="11"/>
        <color theme="1"/>
        <rFont val="游ゴシック"/>
        <family val="3"/>
        <charset val="128"/>
      </rPr>
      <t>91</t>
    </r>
    <r>
      <rPr>
        <sz val="11"/>
        <color theme="1"/>
        <rFont val="ＭＳ Ｐゴシック"/>
        <family val="2"/>
        <charset val="128"/>
        <scheme val="minor"/>
      </rPr>
      <t/>
    </r>
    <rPh sb="0" eb="5">
      <t>センニントリヒキシ</t>
    </rPh>
    <phoneticPr fontId="0"/>
  </si>
  <si>
    <t>専任取引士92</t>
    <rPh sb="0" eb="5">
      <t>センニントリヒキシ</t>
    </rPh>
    <phoneticPr fontId="0"/>
  </si>
  <si>
    <r>
      <rPr>
        <sz val="11"/>
        <color theme="1"/>
        <rFont val="游ゴシック"/>
        <family val="3"/>
      </rPr>
      <t>専任取引士</t>
    </r>
    <r>
      <rPr>
        <sz val="11"/>
        <color theme="1"/>
        <rFont val="游ゴシック"/>
        <family val="3"/>
        <charset val="128"/>
      </rPr>
      <t>93</t>
    </r>
    <r>
      <rPr>
        <sz val="11"/>
        <color theme="1"/>
        <rFont val="ＭＳ Ｐゴシック"/>
        <family val="2"/>
        <charset val="128"/>
        <scheme val="minor"/>
      </rPr>
      <t/>
    </r>
    <rPh sb="0" eb="5">
      <t>センニントリヒキシ</t>
    </rPh>
    <phoneticPr fontId="0"/>
  </si>
  <si>
    <t>専任取引士94</t>
    <rPh sb="0" eb="5">
      <t>センニントリヒキシ</t>
    </rPh>
    <phoneticPr fontId="0"/>
  </si>
  <si>
    <r>
      <rPr>
        <sz val="11"/>
        <color theme="1"/>
        <rFont val="游ゴシック"/>
        <family val="3"/>
      </rPr>
      <t>専任取引士</t>
    </r>
    <r>
      <rPr>
        <sz val="11"/>
        <color theme="1"/>
        <rFont val="游ゴシック"/>
        <family val="3"/>
        <charset val="128"/>
      </rPr>
      <t>95</t>
    </r>
    <r>
      <rPr>
        <sz val="11"/>
        <color theme="1"/>
        <rFont val="ＭＳ Ｐゴシック"/>
        <family val="2"/>
        <charset val="128"/>
        <scheme val="minor"/>
      </rPr>
      <t/>
    </r>
    <rPh sb="0" eb="5">
      <t>センニントリヒキシ</t>
    </rPh>
    <phoneticPr fontId="0"/>
  </si>
  <si>
    <t>専任取引士96</t>
    <rPh sb="0" eb="5">
      <t>センニントリヒキシ</t>
    </rPh>
    <phoneticPr fontId="0"/>
  </si>
  <si>
    <r>
      <rPr>
        <sz val="11"/>
        <color theme="1"/>
        <rFont val="游ゴシック"/>
        <family val="3"/>
      </rPr>
      <t>専任取引士</t>
    </r>
    <r>
      <rPr>
        <sz val="11"/>
        <color theme="1"/>
        <rFont val="游ゴシック"/>
        <family val="3"/>
        <charset val="128"/>
      </rPr>
      <t>97</t>
    </r>
    <r>
      <rPr>
        <sz val="11"/>
        <color theme="1"/>
        <rFont val="ＭＳ Ｐゴシック"/>
        <family val="2"/>
        <charset val="128"/>
        <scheme val="minor"/>
      </rPr>
      <t/>
    </r>
    <rPh sb="0" eb="5">
      <t>センニントリヒキシ</t>
    </rPh>
    <phoneticPr fontId="0"/>
  </si>
  <si>
    <t>専任取引士98</t>
    <rPh sb="0" eb="5">
      <t>センニントリヒキシ</t>
    </rPh>
    <phoneticPr fontId="0"/>
  </si>
  <si>
    <r>
      <rPr>
        <sz val="11"/>
        <color theme="1"/>
        <rFont val="游ゴシック"/>
        <family val="3"/>
      </rPr>
      <t>専任取引士</t>
    </r>
    <r>
      <rPr>
        <sz val="11"/>
        <color theme="1"/>
        <rFont val="游ゴシック"/>
        <family val="3"/>
        <charset val="128"/>
      </rPr>
      <t>99</t>
    </r>
    <r>
      <rPr>
        <sz val="11"/>
        <color theme="1"/>
        <rFont val="ＭＳ Ｐゴシック"/>
        <family val="2"/>
        <charset val="128"/>
        <scheme val="minor"/>
      </rPr>
      <t/>
    </r>
    <rPh sb="0" eb="5">
      <t>センニントリヒキシ</t>
    </rPh>
    <phoneticPr fontId="0"/>
  </si>
  <si>
    <t>専任取引士100</t>
    <rPh sb="0" eb="5">
      <t>センニントリヒキシ</t>
    </rPh>
    <phoneticPr fontId="0"/>
  </si>
  <si>
    <t>誓　約　書</t>
    <rPh sb="0" eb="1">
      <t>チカイ</t>
    </rPh>
    <rPh sb="2" eb="3">
      <t>ヤク</t>
    </rPh>
    <rPh sb="4" eb="5">
      <t>ショ</t>
    </rPh>
    <phoneticPr fontId="9"/>
  </si>
  <si>
    <t>月</t>
    <rPh sb="0" eb="1">
      <t>ガツ</t>
    </rPh>
    <phoneticPr fontId="9"/>
  </si>
  <si>
    <t>記</t>
    <rPh sb="0" eb="1">
      <t>キ</t>
    </rPh>
    <phoneticPr fontId="9"/>
  </si>
  <si>
    <t>主たる事務所　入会申込書類一覧表</t>
    <rPh sb="0" eb="1">
      <t>シュ</t>
    </rPh>
    <rPh sb="3" eb="6">
      <t>ジムショ</t>
    </rPh>
    <rPh sb="7" eb="11">
      <t>ニュウカイモウシコミ</t>
    </rPh>
    <rPh sb="11" eb="13">
      <t>ショルイ</t>
    </rPh>
    <rPh sb="13" eb="15">
      <t>イチラン</t>
    </rPh>
    <rPh sb="15" eb="16">
      <t>ヒョウ</t>
    </rPh>
    <phoneticPr fontId="55"/>
  </si>
  <si>
    <t>No.</t>
    <phoneticPr fontId="55"/>
  </si>
  <si>
    <t>提　出　書　類</t>
    <rPh sb="0" eb="1">
      <t>テイ</t>
    </rPh>
    <rPh sb="2" eb="3">
      <t>デ</t>
    </rPh>
    <rPh sb="4" eb="5">
      <t>ショ</t>
    </rPh>
    <rPh sb="6" eb="7">
      <t>ルイ</t>
    </rPh>
    <phoneticPr fontId="55"/>
  </si>
  <si>
    <t>必　要　部　数</t>
    <rPh sb="0" eb="1">
      <t>ヒツ</t>
    </rPh>
    <rPh sb="2" eb="3">
      <t>カナメ</t>
    </rPh>
    <rPh sb="4" eb="5">
      <t>ブ</t>
    </rPh>
    <rPh sb="6" eb="7">
      <t>スウ</t>
    </rPh>
    <phoneticPr fontId="55"/>
  </si>
  <si>
    <t>入会申込書</t>
    <phoneticPr fontId="55"/>
  </si>
  <si>
    <t>１部</t>
    <rPh sb="1" eb="2">
      <t>ブ</t>
    </rPh>
    <phoneticPr fontId="55"/>
  </si>
  <si>
    <t>会員台帳（写真貼付）</t>
    <rPh sb="0" eb="2">
      <t>カイイン</t>
    </rPh>
    <rPh sb="2" eb="4">
      <t>ダイチョウ</t>
    </rPh>
    <rPh sb="5" eb="9">
      <t>シャシンハリツケ</t>
    </rPh>
    <phoneticPr fontId="55"/>
  </si>
  <si>
    <t>確約書</t>
    <phoneticPr fontId="55"/>
  </si>
  <si>
    <t>誓約書</t>
    <rPh sb="0" eb="2">
      <t>セイヤク</t>
    </rPh>
    <phoneticPr fontId="55"/>
  </si>
  <si>
    <t>弁済業務保証金分担金納付書</t>
    <rPh sb="0" eb="4">
      <t>ベンサイギョウム</t>
    </rPh>
    <rPh sb="4" eb="7">
      <t>ホショウキン</t>
    </rPh>
    <rPh sb="7" eb="10">
      <t>ブンタンキン</t>
    </rPh>
    <rPh sb="10" eb="13">
      <t>ノウフショ</t>
    </rPh>
    <phoneticPr fontId="55"/>
  </si>
  <si>
    <t>連帯保証人届出書</t>
    <rPh sb="0" eb="5">
      <t>レンタイホショウニン</t>
    </rPh>
    <rPh sb="5" eb="8">
      <t>トドケデショ</t>
    </rPh>
    <phoneticPr fontId="55"/>
  </si>
  <si>
    <t>従業者名簿</t>
    <rPh sb="0" eb="5">
      <t>ジュウギョウシャメイボ</t>
    </rPh>
    <phoneticPr fontId="55"/>
  </si>
  <si>
    <t>従業者調書（写真貼付）</t>
    <rPh sb="0" eb="5">
      <t>ジュウギョウシャチョウショ</t>
    </rPh>
    <rPh sb="6" eb="10">
      <t>シャシンハリツケ</t>
    </rPh>
    <phoneticPr fontId="55"/>
  </si>
  <si>
    <t>従業者人数分</t>
    <rPh sb="0" eb="3">
      <t>ジュウギョウシャ</t>
    </rPh>
    <rPh sb="3" eb="6">
      <t>ニンズウブン</t>
    </rPh>
    <phoneticPr fontId="55"/>
  </si>
  <si>
    <t>会員業態調査表</t>
    <rPh sb="0" eb="2">
      <t>カイイン</t>
    </rPh>
    <rPh sb="2" eb="4">
      <t>ギョウタイ</t>
    </rPh>
    <rPh sb="4" eb="6">
      <t>チョウサ</t>
    </rPh>
    <rPh sb="6" eb="7">
      <t>ヒョウ</t>
    </rPh>
    <phoneticPr fontId="55"/>
  </si>
  <si>
    <t>岐阜県本部だよりについて</t>
  </si>
  <si>
    <t>個人情報のお取扱いについて（全日）</t>
    <rPh sb="6" eb="8">
      <t>トリアツカ</t>
    </rPh>
    <rPh sb="14" eb="16">
      <t>ゼンニチ</t>
    </rPh>
    <phoneticPr fontId="55"/>
  </si>
  <si>
    <t>個人情報のお取扱いについて（保証）</t>
    <rPh sb="6" eb="8">
      <t>トリアツカ</t>
    </rPh>
    <rPh sb="14" eb="16">
      <t>ホショウ</t>
    </rPh>
    <phoneticPr fontId="55"/>
  </si>
  <si>
    <t>代表者届(※代表者が２名の場合記入)</t>
    <rPh sb="0" eb="3">
      <t>ダイヒョウシャ</t>
    </rPh>
    <rPh sb="3" eb="4">
      <t>トドケ</t>
    </rPh>
    <phoneticPr fontId="55"/>
  </si>
  <si>
    <t>専任宅地建物取引士届(※専任宅建士が２名以上の場合記入)</t>
    <rPh sb="0" eb="2">
      <t>センニン</t>
    </rPh>
    <rPh sb="2" eb="4">
      <t>タクチ</t>
    </rPh>
    <rPh sb="4" eb="6">
      <t>タテモノ</t>
    </rPh>
    <rPh sb="6" eb="8">
      <t>トリヒキ</t>
    </rPh>
    <rPh sb="8" eb="9">
      <t>シ</t>
    </rPh>
    <rPh sb="9" eb="10">
      <t>トドケ</t>
    </rPh>
    <rPh sb="12" eb="14">
      <t>センニン</t>
    </rPh>
    <rPh sb="14" eb="16">
      <t>タッケン</t>
    </rPh>
    <rPh sb="16" eb="17">
      <t>シ</t>
    </rPh>
    <rPh sb="20" eb="22">
      <t>イジョウ</t>
    </rPh>
    <phoneticPr fontId="55"/>
  </si>
  <si>
    <t>一般社団法人全国不動産協会　入会申込書（TRA）</t>
    <rPh sb="0" eb="6">
      <t>イッパンシャダンホウジン</t>
    </rPh>
    <rPh sb="6" eb="11">
      <t>ゼンコクフドウサン</t>
    </rPh>
    <rPh sb="11" eb="13">
      <t>キョウカイ</t>
    </rPh>
    <rPh sb="14" eb="19">
      <t>ニュウカイモウシコミショ</t>
    </rPh>
    <phoneticPr fontId="55"/>
  </si>
  <si>
    <t>入会申込書（日政連）</t>
    <rPh sb="0" eb="5">
      <t>ニュウカイモウシコミショ</t>
    </rPh>
    <rPh sb="6" eb="9">
      <t>ニッセイレン</t>
    </rPh>
    <phoneticPr fontId="55"/>
  </si>
  <si>
    <t>ご自身でご用意いただく書類</t>
    <rPh sb="1" eb="3">
      <t>ジシン</t>
    </rPh>
    <rPh sb="5" eb="7">
      <t>ヨウイ</t>
    </rPh>
    <rPh sb="11" eb="13">
      <t>ショルイ</t>
    </rPh>
    <phoneticPr fontId="55"/>
  </si>
  <si>
    <t>印鑑証明書</t>
  </si>
  <si>
    <t>代表者個人　1部</t>
  </si>
  <si>
    <t>免許申請書一式コピー（添付書類完備）</t>
    <phoneticPr fontId="55"/>
  </si>
  <si>
    <t>代表者個人　1部</t>
    <phoneticPr fontId="55"/>
  </si>
  <si>
    <t>会社法人　　1部</t>
    <rPh sb="3" eb="4">
      <t>ニン</t>
    </rPh>
    <phoneticPr fontId="55"/>
  </si>
  <si>
    <t>資産証明書(評価証明書 及び 登記簿謄本)</t>
    <rPh sb="0" eb="2">
      <t>シサン</t>
    </rPh>
    <rPh sb="6" eb="8">
      <t>ヒョウカ</t>
    </rPh>
    <rPh sb="8" eb="11">
      <t>ショウメイショ</t>
    </rPh>
    <rPh sb="12" eb="13">
      <t>オヨ</t>
    </rPh>
    <rPh sb="15" eb="18">
      <t>トウキボ</t>
    </rPh>
    <rPh sb="18" eb="20">
      <t>トウホン</t>
    </rPh>
    <phoneticPr fontId="55"/>
  </si>
  <si>
    <t>アンケート・紹介者</t>
    <rPh sb="6" eb="9">
      <t>ショウカイシャ</t>
    </rPh>
    <phoneticPr fontId="55"/>
  </si>
  <si>
    <t>会　員　台　帳</t>
    <rPh sb="0" eb="1">
      <t>カイ</t>
    </rPh>
    <rPh sb="2" eb="3">
      <t>イン</t>
    </rPh>
    <rPh sb="4" eb="5">
      <t>ダイ</t>
    </rPh>
    <rPh sb="6" eb="7">
      <t>トバリ</t>
    </rPh>
    <phoneticPr fontId="98"/>
  </si>
  <si>
    <t>令和　　　年　　　月　　　日　現在</t>
    <rPh sb="15" eb="17">
      <t>ゲンザイ</t>
    </rPh>
    <phoneticPr fontId="98"/>
  </si>
  <si>
    <t>商号又は名称
（本　店）</t>
    <rPh sb="8" eb="9">
      <t>ホン</t>
    </rPh>
    <rPh sb="10" eb="11">
      <t>テン</t>
    </rPh>
    <phoneticPr fontId="98"/>
  </si>
  <si>
    <t>代表者氏名</t>
  </si>
  <si>
    <t>所　在　地
（本　店）</t>
    <rPh sb="7" eb="8">
      <t>ホン</t>
    </rPh>
    <rPh sb="9" eb="10">
      <t>テン</t>
    </rPh>
    <phoneticPr fontId="98"/>
  </si>
  <si>
    <t>電話（　　）　　　-</t>
    <rPh sb="0" eb="2">
      <t>デンワ</t>
    </rPh>
    <phoneticPr fontId="55"/>
  </si>
  <si>
    <t>FAX（　　）　　-</t>
    <phoneticPr fontId="55"/>
  </si>
  <si>
    <t>　　　　年　　月　撮影</t>
    <rPh sb="4" eb="5">
      <t>ネン</t>
    </rPh>
    <rPh sb="7" eb="8">
      <t>ゲツ</t>
    </rPh>
    <rPh sb="9" eb="11">
      <t>サツエイ</t>
    </rPh>
    <phoneticPr fontId="98"/>
  </si>
  <si>
    <t>免 許 番 号</t>
    <phoneticPr fontId="98"/>
  </si>
  <si>
    <t>　　（　　　　　）第　　　　　　号　令和　　　　年　　　　月　　　　日　免許</t>
    <rPh sb="18" eb="20">
      <t>レイワ</t>
    </rPh>
    <phoneticPr fontId="98"/>
  </si>
  <si>
    <t>入　会　日
（供託日）</t>
    <rPh sb="7" eb="10">
      <t>キョウタクビ</t>
    </rPh>
    <phoneticPr fontId="98"/>
  </si>
  <si>
    <t>　　　　　　年　　　月　　　日</t>
    <rPh sb="6" eb="7">
      <t>ネン</t>
    </rPh>
    <phoneticPr fontId="98"/>
  </si>
  <si>
    <t>決　算　日</t>
    <rPh sb="0" eb="1">
      <t>ケツ</t>
    </rPh>
    <rPh sb="2" eb="3">
      <t>サン</t>
    </rPh>
    <rPh sb="4" eb="5">
      <t>ニチ</t>
    </rPh>
    <phoneticPr fontId="98"/>
  </si>
  <si>
    <t>　　　　　　月　　　日</t>
    <rPh sb="6" eb="7">
      <t>ゲツ</t>
    </rPh>
    <rPh sb="10" eb="11">
      <t>ニチ</t>
    </rPh>
    <phoneticPr fontId="98"/>
  </si>
  <si>
    <t>資　本　金</t>
    <phoneticPr fontId="98"/>
  </si>
  <si>
    <t>　　　　　　　　　　　　　　　円</t>
    <phoneticPr fontId="98"/>
  </si>
  <si>
    <t>法人設立登記</t>
  </si>
  <si>
    <t>　　　年　　　月　　　日　登記</t>
    <rPh sb="3" eb="4">
      <t>ネン</t>
    </rPh>
    <rPh sb="13" eb="15">
      <t>トウキ</t>
    </rPh>
    <phoneticPr fontId="98"/>
  </si>
  <si>
    <t>創　業　日</t>
    <rPh sb="0" eb="1">
      <t>ソウ</t>
    </rPh>
    <rPh sb="2" eb="3">
      <t>ギョウ</t>
    </rPh>
    <rPh sb="4" eb="5">
      <t>ニチ</t>
    </rPh>
    <phoneticPr fontId="98"/>
  </si>
  <si>
    <t>　　　年　　月　　日</t>
    <rPh sb="3" eb="4">
      <t>ネン</t>
    </rPh>
    <rPh sb="6" eb="7">
      <t>ゲツ</t>
    </rPh>
    <rPh sb="9" eb="10">
      <t>ニチ</t>
    </rPh>
    <phoneticPr fontId="98"/>
  </si>
  <si>
    <t>役　職　名</t>
    <phoneticPr fontId="98"/>
  </si>
  <si>
    <t>氏　　　　　名</t>
    <phoneticPr fontId="98"/>
  </si>
  <si>
    <t>住　　　　　所</t>
    <phoneticPr fontId="98"/>
  </si>
  <si>
    <t>出資割合(％)</t>
    <rPh sb="0" eb="4">
      <t>シュッシワリアイ</t>
    </rPh>
    <phoneticPr fontId="98"/>
  </si>
  <si>
    <t>従業員（全社）</t>
    <rPh sb="4" eb="6">
      <t>ゼンシャ</t>
    </rPh>
    <phoneticPr fontId="98"/>
  </si>
  <si>
    <t>　代表者を含めて</t>
    <rPh sb="1" eb="4">
      <t>ダイヒョウシャ</t>
    </rPh>
    <rPh sb="5" eb="6">
      <t>フク</t>
    </rPh>
    <phoneticPr fontId="98"/>
  </si>
  <si>
    <t>　　　　　名　（男　　　　名・女　　　　名）</t>
  </si>
  <si>
    <t>宅建業従事者
（本店）</t>
    <rPh sb="0" eb="6">
      <t>タッケンギョウジュウジシャ</t>
    </rPh>
    <rPh sb="8" eb="10">
      <t>ホンテン</t>
    </rPh>
    <phoneticPr fontId="98"/>
  </si>
  <si>
    <t>事 業 区 域</t>
    <phoneticPr fontId="98"/>
  </si>
  <si>
    <t>　☐ 仲介売買　　☐ 賃貸仲介　　☐ 売買　　☐ 建売　　☐ 開発分譲　　☐ 賃貸業　　☐ 賃貸管理業</t>
    <rPh sb="3" eb="7">
      <t>チュウカイバイバイ</t>
    </rPh>
    <rPh sb="11" eb="15">
      <t>チンタイチュウカイ</t>
    </rPh>
    <rPh sb="19" eb="21">
      <t>バイバイ</t>
    </rPh>
    <rPh sb="25" eb="27">
      <t>タテウリ</t>
    </rPh>
    <rPh sb="31" eb="35">
      <t>カイハツブンジョウ</t>
    </rPh>
    <rPh sb="39" eb="42">
      <t>チンタイギョウ</t>
    </rPh>
    <rPh sb="46" eb="51">
      <t>チンタイカンリギョウ</t>
    </rPh>
    <phoneticPr fontId="98"/>
  </si>
  <si>
    <t>兼 業 内 容</t>
    <rPh sb="0" eb="1">
      <t>ケン</t>
    </rPh>
    <rPh sb="2" eb="3">
      <t>ギョウ</t>
    </rPh>
    <rPh sb="4" eb="5">
      <t>ナイ</t>
    </rPh>
    <rPh sb="6" eb="7">
      <t>カタチ</t>
    </rPh>
    <phoneticPr fontId="98"/>
  </si>
  <si>
    <t>　☐ 建設業　　☐ 建築業　　☐ 保険代理店　　☐ 行政書士　　☐ 金融業　　☐ 人材派遣業
　☐ 不動産コンサルタント    ☐ その他（　　　　　　　　　　　　　　　　　　　　　　　　　　　　　　　　　）</t>
    <rPh sb="3" eb="6">
      <t>ケンセツギョウ</t>
    </rPh>
    <rPh sb="10" eb="13">
      <t>ケンチクギョウ</t>
    </rPh>
    <rPh sb="17" eb="22">
      <t>ホケンダイリテン</t>
    </rPh>
    <rPh sb="26" eb="30">
      <t>ギョウセイショシ</t>
    </rPh>
    <rPh sb="34" eb="37">
      <t>キンユウギョウ</t>
    </rPh>
    <rPh sb="41" eb="46">
      <t>ジンザイハケンギョウ</t>
    </rPh>
    <rPh sb="50" eb="53">
      <t>フドウサン</t>
    </rPh>
    <rPh sb="68" eb="69">
      <t>タ</t>
    </rPh>
    <phoneticPr fontId="98"/>
  </si>
  <si>
    <t>氏     名</t>
    <phoneticPr fontId="98"/>
  </si>
  <si>
    <t>電話番号</t>
  </si>
  <si>
    <t>（　　　　）　　　　－</t>
    <phoneticPr fontId="98"/>
  </si>
  <si>
    <t>（　　　　）　　　　－</t>
  </si>
  <si>
    <t>代表者の宅地建物取引士資格　　　☐ 　有　　　☐ 　無</t>
    <rPh sb="0" eb="3">
      <t>ダイヒョウシャ</t>
    </rPh>
    <rPh sb="4" eb="8">
      <t>タクチタテモノ</t>
    </rPh>
    <rPh sb="8" eb="11">
      <t>トリヒキシ</t>
    </rPh>
    <rPh sb="11" eb="13">
      <t>シカク</t>
    </rPh>
    <rPh sb="19" eb="20">
      <t>ユウ</t>
    </rPh>
    <rPh sb="26" eb="27">
      <t>ム</t>
    </rPh>
    <phoneticPr fontId="98"/>
  </si>
  <si>
    <t>※有の場合は、下表の該当箇所に記入のうえ、取引士証(写)を貼付してください。</t>
    <rPh sb="1" eb="2">
      <t>ユウ</t>
    </rPh>
    <rPh sb="3" eb="5">
      <t>バアイ</t>
    </rPh>
    <rPh sb="7" eb="9">
      <t>カヒョウ</t>
    </rPh>
    <rPh sb="10" eb="12">
      <t>ガイトウ</t>
    </rPh>
    <rPh sb="12" eb="14">
      <t>カショ</t>
    </rPh>
    <rPh sb="15" eb="17">
      <t>キニュウ</t>
    </rPh>
    <rPh sb="21" eb="25">
      <t>トリヒキシショウ</t>
    </rPh>
    <rPh sb="26" eb="27">
      <t>シャ</t>
    </rPh>
    <rPh sb="29" eb="31">
      <t>ハリツケ</t>
    </rPh>
    <phoneticPr fontId="98"/>
  </si>
  <si>
    <t>登　録　番　号</t>
    <rPh sb="0" eb="1">
      <t>ノボル</t>
    </rPh>
    <rPh sb="2" eb="3">
      <t>ロク</t>
    </rPh>
    <rPh sb="4" eb="5">
      <t>バン</t>
    </rPh>
    <rPh sb="6" eb="7">
      <t>ゴウ</t>
    </rPh>
    <phoneticPr fontId="98"/>
  </si>
  <si>
    <t>（　　　　　）第　　　　　　　号</t>
    <rPh sb="7" eb="8">
      <t>ダイ</t>
    </rPh>
    <rPh sb="15" eb="16">
      <t>ゴウ</t>
    </rPh>
    <phoneticPr fontId="98"/>
  </si>
  <si>
    <t>登 録 年 月 日</t>
    <rPh sb="0" eb="1">
      <t>ノボル</t>
    </rPh>
    <rPh sb="2" eb="3">
      <t>ロク</t>
    </rPh>
    <rPh sb="4" eb="5">
      <t>ネン</t>
    </rPh>
    <rPh sb="6" eb="7">
      <t>ガツ</t>
    </rPh>
    <rPh sb="8" eb="9">
      <t>ニチ</t>
    </rPh>
    <phoneticPr fontId="98"/>
  </si>
  <si>
    <t>　　　　　　　　年　　　　月　　　　日</t>
    <rPh sb="8" eb="9">
      <t>ネン</t>
    </rPh>
    <rPh sb="13" eb="14">
      <t>ガツ</t>
    </rPh>
    <rPh sb="18" eb="19">
      <t>ニチ</t>
    </rPh>
    <phoneticPr fontId="98"/>
  </si>
  <si>
    <t>有　効　期　限</t>
    <rPh sb="0" eb="1">
      <t>ユウ</t>
    </rPh>
    <rPh sb="2" eb="3">
      <t>コウ</t>
    </rPh>
    <rPh sb="4" eb="5">
      <t>キ</t>
    </rPh>
    <rPh sb="6" eb="7">
      <t>キリ</t>
    </rPh>
    <phoneticPr fontId="98"/>
  </si>
  <si>
    <t>　　　　　　　　年　　　　月　　　　日まで有効</t>
    <rPh sb="8" eb="9">
      <t>ネン</t>
    </rPh>
    <rPh sb="13" eb="14">
      <t>ガツ</t>
    </rPh>
    <rPh sb="18" eb="19">
      <t>ニチ</t>
    </rPh>
    <rPh sb="21" eb="23">
      <t>ユウコウ</t>
    </rPh>
    <phoneticPr fontId="98"/>
  </si>
  <si>
    <t>交　付　知　事</t>
    <rPh sb="0" eb="1">
      <t>コウ</t>
    </rPh>
    <rPh sb="2" eb="3">
      <t>ツケ</t>
    </rPh>
    <rPh sb="4" eb="5">
      <t>トモ</t>
    </rPh>
    <rPh sb="6" eb="7">
      <t>コト</t>
    </rPh>
    <phoneticPr fontId="98"/>
  </si>
  <si>
    <t>　　　　　　　　　　　　　　知事　</t>
    <rPh sb="14" eb="16">
      <t>チジ</t>
    </rPh>
    <phoneticPr fontId="98"/>
  </si>
  <si>
    <t>交 付 年 月 日</t>
    <rPh sb="0" eb="1">
      <t>コウ</t>
    </rPh>
    <rPh sb="2" eb="3">
      <t>ツケ</t>
    </rPh>
    <rPh sb="4" eb="5">
      <t>ネン</t>
    </rPh>
    <rPh sb="6" eb="7">
      <t>ガツ</t>
    </rPh>
    <rPh sb="8" eb="9">
      <t>ニチ</t>
    </rPh>
    <phoneticPr fontId="98"/>
  </si>
  <si>
    <t>発　行　番　号</t>
    <rPh sb="0" eb="1">
      <t>ハッ</t>
    </rPh>
    <rPh sb="2" eb="3">
      <t>イキ</t>
    </rPh>
    <rPh sb="4" eb="5">
      <t>バン</t>
    </rPh>
    <rPh sb="6" eb="7">
      <t>ゴウ</t>
    </rPh>
    <phoneticPr fontId="98"/>
  </si>
  <si>
    <t>第　　　　　　　　　号</t>
    <rPh sb="0" eb="1">
      <t>ダイ</t>
    </rPh>
    <rPh sb="10" eb="11">
      <t>ゴウ</t>
    </rPh>
    <phoneticPr fontId="98"/>
  </si>
  <si>
    <t>（ 代表者調書 ）</t>
    <rPh sb="2" eb="7">
      <t>ダイヒョウシャチョウショ</t>
    </rPh>
    <phoneticPr fontId="98"/>
  </si>
  <si>
    <t>氏　　 名</t>
    <rPh sb="0" eb="1">
      <t>シ</t>
    </rPh>
    <rPh sb="4" eb="5">
      <t>メイ</t>
    </rPh>
    <phoneticPr fontId="98"/>
  </si>
  <si>
    <t>印（個人）</t>
    <rPh sb="0" eb="1">
      <t>イン</t>
    </rPh>
    <rPh sb="2" eb="4">
      <t>コジン</t>
    </rPh>
    <phoneticPr fontId="98"/>
  </si>
  <si>
    <t>宅建業の</t>
    <rPh sb="0" eb="3">
      <t>タッケンギョウ</t>
    </rPh>
    <phoneticPr fontId="98"/>
  </si>
  <si>
    <t>☐ 有　☐ 無</t>
    <rPh sb="2" eb="3">
      <t>ユウ</t>
    </rPh>
    <rPh sb="6" eb="7">
      <t>ム</t>
    </rPh>
    <phoneticPr fontId="98"/>
  </si>
  <si>
    <t>実務経験</t>
    <rPh sb="0" eb="4">
      <t>ジツムケイケン</t>
    </rPh>
    <phoneticPr fontId="98"/>
  </si>
  <si>
    <t>　 　　　年間</t>
    <rPh sb="5" eb="7">
      <t>ネンカン</t>
    </rPh>
    <phoneticPr fontId="98"/>
  </si>
  <si>
    <t>生 年 月 日</t>
    <rPh sb="0" eb="1">
      <t>ナマ</t>
    </rPh>
    <rPh sb="2" eb="3">
      <t>ネン</t>
    </rPh>
    <rPh sb="4" eb="5">
      <t>ガツ</t>
    </rPh>
    <rPh sb="6" eb="7">
      <t>ニチ</t>
    </rPh>
    <phoneticPr fontId="98"/>
  </si>
  <si>
    <t>年　　　　月　　　　日　　　　歳</t>
    <rPh sb="0" eb="1">
      <t>ネン</t>
    </rPh>
    <rPh sb="15" eb="16">
      <t>サイ</t>
    </rPh>
    <phoneticPr fontId="98"/>
  </si>
  <si>
    <t>性　別</t>
    <rPh sb="0" eb="1">
      <t>セイ</t>
    </rPh>
    <rPh sb="2" eb="3">
      <t>ベツ</t>
    </rPh>
    <phoneticPr fontId="98"/>
  </si>
  <si>
    <t xml:space="preserve"> ☐ 男　☐ 女</t>
    <rPh sb="3" eb="4">
      <t>オトコ</t>
    </rPh>
    <rPh sb="7" eb="8">
      <t>オンナ</t>
    </rPh>
    <phoneticPr fontId="98"/>
  </si>
  <si>
    <t>現　住　所</t>
    <phoneticPr fontId="98"/>
  </si>
  <si>
    <t>　〒　　　　　　　　　　　　　　　　　　　</t>
    <phoneticPr fontId="98"/>
  </si>
  <si>
    <t>　自宅　（　　　）　　　－　　　　　</t>
    <rPh sb="1" eb="3">
      <t>ジタク</t>
    </rPh>
    <phoneticPr fontId="98"/>
  </si>
  <si>
    <t>　携帯　（　　　）　　　－　　　　　</t>
    <rPh sb="1" eb="3">
      <t>ケイタイ</t>
    </rPh>
    <phoneticPr fontId="98"/>
  </si>
  <si>
    <t>本　籍　地</t>
    <rPh sb="0" eb="1">
      <t>ホン</t>
    </rPh>
    <rPh sb="2" eb="3">
      <t>セキ</t>
    </rPh>
    <rPh sb="4" eb="5">
      <t>チ</t>
    </rPh>
    <phoneticPr fontId="98"/>
  </si>
  <si>
    <t>最 終 学 歴
（学校名）</t>
    <rPh sb="9" eb="12">
      <t>ガッコウメイ</t>
    </rPh>
    <phoneticPr fontId="98"/>
  </si>
  <si>
    <t>☐　卒業　　　　☐　中退　　　</t>
    <rPh sb="2" eb="4">
      <t>ソツギョウ</t>
    </rPh>
    <rPh sb="10" eb="12">
      <t>チュウタイ</t>
    </rPh>
    <phoneticPr fontId="55"/>
  </si>
  <si>
    <t>期　　　　間</t>
    <phoneticPr fontId="98"/>
  </si>
  <si>
    <t>職歴及び職務内容　　※学校卒業後からすべてご記入ください。</t>
    <rPh sb="0" eb="3">
      <t>ショクレキオヨ</t>
    </rPh>
    <rPh sb="4" eb="8">
      <t>ショクムナイヨウ</t>
    </rPh>
    <rPh sb="11" eb="16">
      <t>ガッコウソツギョウゴ</t>
    </rPh>
    <rPh sb="22" eb="24">
      <t>キニュウ</t>
    </rPh>
    <phoneticPr fontId="98"/>
  </si>
  <si>
    <t>自</t>
    <rPh sb="0" eb="1">
      <t>ジ</t>
    </rPh>
    <phoneticPr fontId="98"/>
  </si>
  <si>
    <t>年　　月　　日</t>
    <phoneticPr fontId="98"/>
  </si>
  <si>
    <t>至</t>
    <rPh sb="0" eb="1">
      <t>イタ</t>
    </rPh>
    <phoneticPr fontId="98"/>
  </si>
  <si>
    <t>※取引士証未交付、資格登録のみの場合に記入</t>
    <rPh sb="1" eb="5">
      <t>トリヒキシショウ</t>
    </rPh>
    <rPh sb="5" eb="8">
      <t>ミコウフ</t>
    </rPh>
    <rPh sb="9" eb="13">
      <t>シカクトウロク</t>
    </rPh>
    <rPh sb="16" eb="18">
      <t>バアイ</t>
    </rPh>
    <rPh sb="19" eb="21">
      <t>キニュウ</t>
    </rPh>
    <phoneticPr fontId="98"/>
  </si>
  <si>
    <t>同居の親族に関する事項</t>
    <rPh sb="0" eb="2">
      <t>ドウキョ</t>
    </rPh>
    <rPh sb="3" eb="5">
      <t>シンゾク</t>
    </rPh>
    <rPh sb="6" eb="7">
      <t>カン</t>
    </rPh>
    <rPh sb="9" eb="11">
      <t>ジコウ</t>
    </rPh>
    <phoneticPr fontId="98"/>
  </si>
  <si>
    <t>（　　）第　　　　　号</t>
    <rPh sb="4" eb="5">
      <t>ダイ</t>
    </rPh>
    <rPh sb="10" eb="11">
      <t>ゴウ</t>
    </rPh>
    <phoneticPr fontId="98"/>
  </si>
  <si>
    <t>氏　　　　　名</t>
    <rPh sb="0" eb="1">
      <t>シ</t>
    </rPh>
    <rPh sb="6" eb="7">
      <t>メイ</t>
    </rPh>
    <phoneticPr fontId="98"/>
  </si>
  <si>
    <t>続　　柄</t>
    <rPh sb="0" eb="1">
      <t>ゾク</t>
    </rPh>
    <rPh sb="3" eb="4">
      <t>エ</t>
    </rPh>
    <phoneticPr fontId="98"/>
  </si>
  <si>
    <t>生　年　月　日</t>
    <rPh sb="0" eb="1">
      <t>ナマ</t>
    </rPh>
    <rPh sb="2" eb="3">
      <t>ネン</t>
    </rPh>
    <rPh sb="4" eb="5">
      <t>ガツ</t>
    </rPh>
    <rPh sb="6" eb="7">
      <t>ニチ</t>
    </rPh>
    <phoneticPr fontId="98"/>
  </si>
  <si>
    <t>年　　　月　　　日</t>
    <rPh sb="0" eb="1">
      <t>ネン</t>
    </rPh>
    <rPh sb="4" eb="5">
      <t>ガツ</t>
    </rPh>
    <rPh sb="8" eb="9">
      <t>ニチ</t>
    </rPh>
    <phoneticPr fontId="98"/>
  </si>
  <si>
    <r>
      <t>様式第八号の二</t>
    </r>
    <r>
      <rPr>
        <sz val="10"/>
        <rFont val="ＭＳ 明朝"/>
        <family val="1"/>
        <charset val="128"/>
      </rPr>
      <t>（第十七条の二関係）</t>
    </r>
    <rPh sb="0" eb="2">
      <t>ヨウシキ</t>
    </rPh>
    <rPh sb="2" eb="3">
      <t>ダイ</t>
    </rPh>
    <rPh sb="3" eb="4">
      <t>ハチ</t>
    </rPh>
    <rPh sb="4" eb="5">
      <t>ゴウ</t>
    </rPh>
    <rPh sb="6" eb="7">
      <t>ニ</t>
    </rPh>
    <rPh sb="8" eb="9">
      <t>ダイ</t>
    </rPh>
    <rPh sb="9" eb="11">
      <t>ジュウナナ</t>
    </rPh>
    <rPh sb="11" eb="12">
      <t>ジョウ</t>
    </rPh>
    <rPh sb="13" eb="14">
      <t>ニ</t>
    </rPh>
    <rPh sb="14" eb="16">
      <t>カンケイ</t>
    </rPh>
    <phoneticPr fontId="9"/>
  </si>
  <si>
    <t>従　業　者　名　簿</t>
    <rPh sb="0" eb="1">
      <t>ジュウ</t>
    </rPh>
    <rPh sb="2" eb="3">
      <t>ギョウ</t>
    </rPh>
    <rPh sb="4" eb="5">
      <t>シャ</t>
    </rPh>
    <rPh sb="6" eb="7">
      <t>メイ</t>
    </rPh>
    <rPh sb="8" eb="9">
      <t>ボ</t>
    </rPh>
    <phoneticPr fontId="9"/>
  </si>
  <si>
    <t>氏名</t>
    <rPh sb="0" eb="2">
      <t>シメイ</t>
    </rPh>
    <phoneticPr fontId="9"/>
  </si>
  <si>
    <t>性別</t>
    <rPh sb="0" eb="2">
      <t>セイベツ</t>
    </rPh>
    <phoneticPr fontId="9"/>
  </si>
  <si>
    <t>生年月日</t>
    <rPh sb="0" eb="2">
      <t>セイネン</t>
    </rPh>
    <rPh sb="2" eb="4">
      <t>ガッピ</t>
    </rPh>
    <phoneticPr fontId="9"/>
  </si>
  <si>
    <t>従  業  者
証明書番号</t>
    <rPh sb="0" eb="1">
      <t>ジュウ</t>
    </rPh>
    <rPh sb="3" eb="4">
      <t>ギョウ</t>
    </rPh>
    <rPh sb="6" eb="7">
      <t>シャ</t>
    </rPh>
    <rPh sb="8" eb="9">
      <t>アカシ</t>
    </rPh>
    <rPh sb="9" eb="10">
      <t>メイ</t>
    </rPh>
    <rPh sb="10" eb="11">
      <t>ショ</t>
    </rPh>
    <rPh sb="11" eb="13">
      <t>バンゴウ</t>
    </rPh>
    <phoneticPr fontId="9"/>
  </si>
  <si>
    <t>主たる職務内容</t>
    <rPh sb="0" eb="1">
      <t>シュ</t>
    </rPh>
    <rPh sb="3" eb="5">
      <t>ショクム</t>
    </rPh>
    <rPh sb="5" eb="7">
      <t>ナイヨウ</t>
    </rPh>
    <phoneticPr fontId="9"/>
  </si>
  <si>
    <t>宅地建物取引士で
あるか否かの別</t>
    <rPh sb="0" eb="2">
      <t>タクチ</t>
    </rPh>
    <rPh sb="2" eb="4">
      <t>タテモノ</t>
    </rPh>
    <rPh sb="4" eb="6">
      <t>トリヒキ</t>
    </rPh>
    <rPh sb="6" eb="7">
      <t>シ</t>
    </rPh>
    <rPh sb="12" eb="13">
      <t>イナ</t>
    </rPh>
    <rPh sb="15" eb="16">
      <t>ベツ</t>
    </rPh>
    <phoneticPr fontId="9"/>
  </si>
  <si>
    <t>この事務所の従業者
となった年月日</t>
    <rPh sb="2" eb="5">
      <t>ジムショ</t>
    </rPh>
    <rPh sb="6" eb="9">
      <t>ジュウギョウシャ</t>
    </rPh>
    <rPh sb="14" eb="16">
      <t>ネンゲツ</t>
    </rPh>
    <rPh sb="16" eb="17">
      <t>ヒ</t>
    </rPh>
    <phoneticPr fontId="9"/>
  </si>
  <si>
    <t>この事務所の従業者で
なくなった年月日</t>
    <rPh sb="2" eb="5">
      <t>ジムショ</t>
    </rPh>
    <rPh sb="6" eb="9">
      <t>ジュウギョウシャ</t>
    </rPh>
    <rPh sb="16" eb="19">
      <t>ネンガッピ</t>
    </rPh>
    <phoneticPr fontId="9"/>
  </si>
  <si>
    <t>備　考</t>
    <rPh sb="0" eb="1">
      <t>ソナエ</t>
    </rPh>
    <rPh sb="2" eb="3">
      <t>コウ</t>
    </rPh>
    <phoneticPr fontId="9"/>
  </si>
  <si>
    <t>　１　「従業者証明書番号」の欄には、法第４８条第１項の証明書の番号を記入すること。</t>
    <rPh sb="4" eb="7">
      <t>ジュウギョウシャ</t>
    </rPh>
    <rPh sb="7" eb="10">
      <t>ショウメイショ</t>
    </rPh>
    <rPh sb="10" eb="12">
      <t>バンゴウ</t>
    </rPh>
    <rPh sb="14" eb="15">
      <t>ラン</t>
    </rPh>
    <rPh sb="18" eb="19">
      <t>ホウ</t>
    </rPh>
    <rPh sb="19" eb="20">
      <t>ダイ</t>
    </rPh>
    <rPh sb="22" eb="23">
      <t>ジョウ</t>
    </rPh>
    <rPh sb="23" eb="24">
      <t>ダイ</t>
    </rPh>
    <rPh sb="25" eb="26">
      <t>コウ</t>
    </rPh>
    <rPh sb="27" eb="30">
      <t>ショウメイショ</t>
    </rPh>
    <rPh sb="31" eb="33">
      <t>バンゴウ</t>
    </rPh>
    <rPh sb="34" eb="36">
      <t>キニュウ</t>
    </rPh>
    <phoneticPr fontId="9"/>
  </si>
  <si>
    <t>　２　「宅地建物取引士であるか否かの別」の欄には、宅地建物取引士である者には○印をつけること。</t>
    <rPh sb="4" eb="6">
      <t>タクチ</t>
    </rPh>
    <rPh sb="6" eb="8">
      <t>タテモノ</t>
    </rPh>
    <rPh sb="8" eb="10">
      <t>トリヒキ</t>
    </rPh>
    <rPh sb="10" eb="11">
      <t>シ</t>
    </rPh>
    <rPh sb="15" eb="16">
      <t>イナ</t>
    </rPh>
    <rPh sb="18" eb="19">
      <t>ベツ</t>
    </rPh>
    <rPh sb="21" eb="22">
      <t>ラン</t>
    </rPh>
    <rPh sb="25" eb="27">
      <t>タクチ</t>
    </rPh>
    <rPh sb="27" eb="29">
      <t>タテモノ</t>
    </rPh>
    <rPh sb="29" eb="31">
      <t>トリヒキ</t>
    </rPh>
    <rPh sb="31" eb="32">
      <t>シ</t>
    </rPh>
    <rPh sb="35" eb="36">
      <t>モノ</t>
    </rPh>
    <rPh sb="39" eb="40">
      <t>ジルシ</t>
    </rPh>
    <phoneticPr fontId="9"/>
  </si>
  <si>
    <t>　３　一時的に業務に従事する者についても記載すること。</t>
    <rPh sb="3" eb="6">
      <t>イチジテキ</t>
    </rPh>
    <rPh sb="7" eb="9">
      <t>ギョウム</t>
    </rPh>
    <rPh sb="10" eb="12">
      <t>ジュウジ</t>
    </rPh>
    <rPh sb="14" eb="15">
      <t>シャ</t>
    </rPh>
    <rPh sb="20" eb="22">
      <t>キサイ</t>
    </rPh>
    <phoneticPr fontId="9"/>
  </si>
  <si>
    <t>　４　記載すべき事由が発生した場合には、２週間以内に記載すること。なお、記載事項について変更、訂正等をするときは、変更、訂正等を
      する前の文字等は、なお読むことができるようにしておくこと。</t>
    <rPh sb="3" eb="5">
      <t>キサイ</t>
    </rPh>
    <rPh sb="8" eb="10">
      <t>ジユウ</t>
    </rPh>
    <rPh sb="11" eb="13">
      <t>ハッセイ</t>
    </rPh>
    <rPh sb="15" eb="17">
      <t>バアイ</t>
    </rPh>
    <rPh sb="21" eb="23">
      <t>シュウカン</t>
    </rPh>
    <rPh sb="23" eb="25">
      <t>イナイ</t>
    </rPh>
    <rPh sb="26" eb="28">
      <t>キサイ</t>
    </rPh>
    <rPh sb="36" eb="38">
      <t>キサイ</t>
    </rPh>
    <rPh sb="38" eb="40">
      <t>ジコウ</t>
    </rPh>
    <rPh sb="44" eb="46">
      <t>ヘンコウ</t>
    </rPh>
    <rPh sb="47" eb="49">
      <t>テイセイ</t>
    </rPh>
    <rPh sb="49" eb="50">
      <t>トウ</t>
    </rPh>
    <rPh sb="57" eb="59">
      <t>ヘンコウ</t>
    </rPh>
    <rPh sb="60" eb="62">
      <t>テイセイ</t>
    </rPh>
    <rPh sb="62" eb="63">
      <t>トウ</t>
    </rPh>
    <rPh sb="73" eb="74">
      <t>マエ</t>
    </rPh>
    <rPh sb="75" eb="77">
      <t>モジ</t>
    </rPh>
    <rPh sb="77" eb="78">
      <t>トウ</t>
    </rPh>
    <rPh sb="82" eb="83">
      <t>ヨ</t>
    </rPh>
    <phoneticPr fontId="9"/>
  </si>
  <si>
    <t>貴会員の業務内容を把握するため、下記の項目にご回答ください。</t>
    <rPh sb="0" eb="1">
      <t>キ</t>
    </rPh>
    <rPh sb="1" eb="3">
      <t>カイイン</t>
    </rPh>
    <rPh sb="4" eb="8">
      <t>ギョウムナイヨウ</t>
    </rPh>
    <rPh sb="9" eb="11">
      <t>ハアク</t>
    </rPh>
    <rPh sb="16" eb="18">
      <t>カキ</t>
    </rPh>
    <rPh sb="19" eb="21">
      <t>コウモク</t>
    </rPh>
    <rPh sb="23" eb="25">
      <t>カイトウ</t>
    </rPh>
    <phoneticPr fontId="98"/>
  </si>
  <si>
    <t>Ⅰ</t>
    <phoneticPr fontId="98"/>
  </si>
  <si>
    <t>経営組織について、該当するものに〇印を記してください。</t>
    <rPh sb="0" eb="4">
      <t>ケイエイソシキ</t>
    </rPh>
    <rPh sb="9" eb="11">
      <t>ガイトウ</t>
    </rPh>
    <rPh sb="17" eb="18">
      <t>シルシ</t>
    </rPh>
    <rPh sb="19" eb="20">
      <t>キ</t>
    </rPh>
    <phoneticPr fontId="98"/>
  </si>
  <si>
    <t>1．個人</t>
    <rPh sb="2" eb="4">
      <t>コジン</t>
    </rPh>
    <phoneticPr fontId="98"/>
  </si>
  <si>
    <t>2．株式会社</t>
    <phoneticPr fontId="98"/>
  </si>
  <si>
    <t>3．合資会社</t>
    <phoneticPr fontId="98"/>
  </si>
  <si>
    <t>4．合名会社</t>
  </si>
  <si>
    <t>Ⅱ</t>
    <phoneticPr fontId="98"/>
  </si>
  <si>
    <t>資本金の額について、該当するものに〇印を記してください。</t>
    <rPh sb="0" eb="3">
      <t>シホンキン</t>
    </rPh>
    <rPh sb="4" eb="5">
      <t>ガク</t>
    </rPh>
    <rPh sb="10" eb="12">
      <t>ガイトウ</t>
    </rPh>
    <rPh sb="18" eb="19">
      <t>シルシ</t>
    </rPh>
    <rPh sb="20" eb="21">
      <t>キ</t>
    </rPh>
    <phoneticPr fontId="98"/>
  </si>
  <si>
    <t>１．1円以上300万円未満</t>
    <rPh sb="3" eb="6">
      <t>エンイジョウ</t>
    </rPh>
    <rPh sb="9" eb="11">
      <t>マンエン</t>
    </rPh>
    <rPh sb="11" eb="13">
      <t>ミマン</t>
    </rPh>
    <phoneticPr fontId="98"/>
  </si>
  <si>
    <t>２．300万円以上1,000万円</t>
    <phoneticPr fontId="98"/>
  </si>
  <si>
    <t>３．1,000万円以上2,000万円未満</t>
    <rPh sb="7" eb="11">
      <t>マンエンイジョウ</t>
    </rPh>
    <rPh sb="16" eb="18">
      <t>マンエン</t>
    </rPh>
    <rPh sb="18" eb="20">
      <t>ミマン</t>
    </rPh>
    <phoneticPr fontId="98"/>
  </si>
  <si>
    <t>４．2,000万円以上5,000万円未満</t>
    <rPh sb="7" eb="9">
      <t>マンエン</t>
    </rPh>
    <rPh sb="9" eb="11">
      <t>イジョウ</t>
    </rPh>
    <rPh sb="16" eb="18">
      <t>マンエン</t>
    </rPh>
    <rPh sb="18" eb="20">
      <t>ミマン</t>
    </rPh>
    <phoneticPr fontId="98"/>
  </si>
  <si>
    <t>５．5,000万円以上</t>
    <phoneticPr fontId="98"/>
  </si>
  <si>
    <t>Ⅲ</t>
    <phoneticPr fontId="98"/>
  </si>
  <si>
    <t>従業員数について、該当するものに〇印を記してください。</t>
    <rPh sb="0" eb="4">
      <t>ジュウギョウインスウ</t>
    </rPh>
    <rPh sb="9" eb="11">
      <t>ガイトウ</t>
    </rPh>
    <rPh sb="17" eb="18">
      <t>シルシ</t>
    </rPh>
    <rPh sb="19" eb="20">
      <t>キ</t>
    </rPh>
    <phoneticPr fontId="98"/>
  </si>
  <si>
    <t>１．1人～5人未満</t>
    <rPh sb="3" eb="4">
      <t>ニン</t>
    </rPh>
    <rPh sb="6" eb="7">
      <t>ニン</t>
    </rPh>
    <rPh sb="7" eb="9">
      <t>ミマン</t>
    </rPh>
    <phoneticPr fontId="98"/>
  </si>
  <si>
    <t>２．5人以上10人未満</t>
    <phoneticPr fontId="98"/>
  </si>
  <si>
    <t>３．10人以上</t>
  </si>
  <si>
    <t>Ⅳ</t>
    <phoneticPr fontId="98"/>
  </si>
  <si>
    <t>宅地建物取引士数について、該当するものに〇印を記してください。</t>
    <rPh sb="0" eb="7">
      <t>タクチタテモノトリヒキシ</t>
    </rPh>
    <rPh sb="7" eb="8">
      <t>スウ</t>
    </rPh>
    <rPh sb="13" eb="15">
      <t>ガイトウ</t>
    </rPh>
    <rPh sb="20" eb="24">
      <t>マルシルシヲキ</t>
    </rPh>
    <phoneticPr fontId="98"/>
  </si>
  <si>
    <t>Ⅴ</t>
    <phoneticPr fontId="98"/>
  </si>
  <si>
    <t>主たる事務所の権利関係について、該当するものに〇印を記してください。</t>
    <rPh sb="0" eb="1">
      <t>シュ</t>
    </rPh>
    <rPh sb="3" eb="6">
      <t>ジムショ</t>
    </rPh>
    <rPh sb="7" eb="11">
      <t>ケンリカンケイ</t>
    </rPh>
    <rPh sb="16" eb="18">
      <t>ガイトウ</t>
    </rPh>
    <rPh sb="23" eb="27">
      <t>マルシルシヲキ</t>
    </rPh>
    <phoneticPr fontId="98"/>
  </si>
  <si>
    <t>１．自己（自社）所有</t>
    <rPh sb="2" eb="4">
      <t>ジコ</t>
    </rPh>
    <rPh sb="5" eb="7">
      <t>ジシャ</t>
    </rPh>
    <rPh sb="8" eb="10">
      <t>ショユウ</t>
    </rPh>
    <phoneticPr fontId="98"/>
  </si>
  <si>
    <t>２．賃貸</t>
    <phoneticPr fontId="98"/>
  </si>
  <si>
    <t>３．使用賃借</t>
  </si>
  <si>
    <t>Ⅵ</t>
    <phoneticPr fontId="98"/>
  </si>
  <si>
    <t>これから始めようとする不動産業の業務の比率について、該当するものに具体的比率を記してください。</t>
    <rPh sb="4" eb="5">
      <t>ハジ</t>
    </rPh>
    <rPh sb="11" eb="15">
      <t>フドウサンギョウ</t>
    </rPh>
    <rPh sb="16" eb="18">
      <t>ギョウム</t>
    </rPh>
    <rPh sb="19" eb="21">
      <t>ヒリツ</t>
    </rPh>
    <rPh sb="26" eb="28">
      <t>ガイトウ</t>
    </rPh>
    <rPh sb="33" eb="36">
      <t>グタイテキ</t>
    </rPh>
    <rPh sb="36" eb="38">
      <t>ヒリツ</t>
    </rPh>
    <rPh sb="39" eb="40">
      <t>キ</t>
    </rPh>
    <phoneticPr fontId="98"/>
  </si>
  <si>
    <t>１．売買</t>
    <rPh sb="2" eb="4">
      <t>バイバイ</t>
    </rPh>
    <phoneticPr fontId="98"/>
  </si>
  <si>
    <t>％</t>
    <phoneticPr fontId="98"/>
  </si>
  <si>
    <t>２．建売分譲</t>
    <rPh sb="2" eb="6">
      <t>タテウリブンジョウ</t>
    </rPh>
    <phoneticPr fontId="98"/>
  </si>
  <si>
    <t>３．媒介（売買）</t>
    <rPh sb="2" eb="4">
      <t>バイカイ</t>
    </rPh>
    <rPh sb="5" eb="7">
      <t>バイバイ</t>
    </rPh>
    <phoneticPr fontId="98"/>
  </si>
  <si>
    <t>４．媒介（賃貸）</t>
    <rPh sb="2" eb="4">
      <t>バイカイ</t>
    </rPh>
    <rPh sb="5" eb="7">
      <t>チンタイ</t>
    </rPh>
    <phoneticPr fontId="98"/>
  </si>
  <si>
    <t>５．賃貸業</t>
    <rPh sb="2" eb="5">
      <t>チンタイギョウ</t>
    </rPh>
    <phoneticPr fontId="98"/>
  </si>
  <si>
    <t>６．賃貸管理業</t>
    <rPh sb="2" eb="7">
      <t>チンタイカンリギョウ</t>
    </rPh>
    <phoneticPr fontId="98"/>
  </si>
  <si>
    <t>７．開発分譲</t>
    <rPh sb="2" eb="6">
      <t>カイハツブンジョウ</t>
    </rPh>
    <phoneticPr fontId="98"/>
  </si>
  <si>
    <t>８．その他</t>
    <rPh sb="4" eb="5">
      <t>タ</t>
    </rPh>
    <phoneticPr fontId="98"/>
  </si>
  <si>
    <t>●Ⅵで賃貸管理業と回答した方のみご記入ください。</t>
  </si>
  <si>
    <t xml:space="preserve"> 　賃貸管理業務の内容について、該当するものに〇印を記してください。（複数回答可）</t>
    <phoneticPr fontId="98"/>
  </si>
  <si>
    <t>１．不動産の企画立案</t>
    <rPh sb="2" eb="5">
      <t>フドウサン</t>
    </rPh>
    <rPh sb="6" eb="8">
      <t>キカク</t>
    </rPh>
    <rPh sb="8" eb="10">
      <t>リツアン</t>
    </rPh>
    <phoneticPr fontId="98"/>
  </si>
  <si>
    <t>２．賃貸借の媒介</t>
    <phoneticPr fontId="98"/>
  </si>
  <si>
    <t>３．賃貸借の管理</t>
    <phoneticPr fontId="98"/>
  </si>
  <si>
    <t>４．その他</t>
  </si>
  <si>
    <t>Ⅶ</t>
    <phoneticPr fontId="98"/>
  </si>
  <si>
    <t>主たる業務内容について、該当するものに〇印を記してください。（不動産業が主たる業務でない場合）</t>
    <rPh sb="0" eb="1">
      <t>シュ</t>
    </rPh>
    <rPh sb="3" eb="7">
      <t>ギョウムナイヨウ</t>
    </rPh>
    <rPh sb="12" eb="14">
      <t>ガイトウ</t>
    </rPh>
    <rPh sb="19" eb="23">
      <t>マルシルシヲキ</t>
    </rPh>
    <rPh sb="31" eb="34">
      <t>フドウサン</t>
    </rPh>
    <rPh sb="34" eb="35">
      <t>ギョウ</t>
    </rPh>
    <rPh sb="36" eb="37">
      <t>シュ</t>
    </rPh>
    <rPh sb="39" eb="41">
      <t>ギョウム</t>
    </rPh>
    <rPh sb="44" eb="46">
      <t>バアイ</t>
    </rPh>
    <phoneticPr fontId="98"/>
  </si>
  <si>
    <t>（複数回答可）</t>
    <rPh sb="1" eb="6">
      <t>フクスウカイトウカ</t>
    </rPh>
    <phoneticPr fontId="98"/>
  </si>
  <si>
    <t>１．建設関連業</t>
    <rPh sb="2" eb="7">
      <t>ケンセツカンレンギョウ</t>
    </rPh>
    <phoneticPr fontId="98"/>
  </si>
  <si>
    <t>２．企画・コンサルタント</t>
    <phoneticPr fontId="98"/>
  </si>
  <si>
    <t>３．卸売り・小売業、飲食業</t>
  </si>
  <si>
    <t>４．不動産鑑定士等の各専門家</t>
    <rPh sb="2" eb="8">
      <t>フドウサンカンテイシ</t>
    </rPh>
    <rPh sb="8" eb="9">
      <t>トウ</t>
    </rPh>
    <rPh sb="10" eb="14">
      <t>カクセンモンカ</t>
    </rPh>
    <phoneticPr fontId="98"/>
  </si>
  <si>
    <t>５．建築設計</t>
    <phoneticPr fontId="98"/>
  </si>
  <si>
    <t>６．製造業</t>
  </si>
  <si>
    <t>７．保険代理・金融・リース</t>
    <rPh sb="2" eb="6">
      <t>ホケンダイリ</t>
    </rPh>
    <rPh sb="7" eb="9">
      <t>キンユウ</t>
    </rPh>
    <phoneticPr fontId="98"/>
  </si>
  <si>
    <t>８．リフォーム業</t>
    <phoneticPr fontId="98"/>
  </si>
  <si>
    <t>９．サービス業</t>
  </si>
  <si>
    <t>１０．運送業</t>
    <rPh sb="3" eb="6">
      <t>ウンソウギョウ</t>
    </rPh>
    <phoneticPr fontId="98"/>
  </si>
  <si>
    <t>１１．建材・機器販売業</t>
    <phoneticPr fontId="98"/>
  </si>
  <si>
    <t>１２．農業</t>
    <phoneticPr fontId="98"/>
  </si>
  <si>
    <t>１３．その他</t>
  </si>
  <si>
    <t>Ⅷ</t>
    <phoneticPr fontId="98"/>
  </si>
  <si>
    <t>今後取り入れたい業務について、該当するものに〇印を記してください。（複数回答可）</t>
    <rPh sb="0" eb="2">
      <t>コンゴ</t>
    </rPh>
    <rPh sb="2" eb="3">
      <t>ト</t>
    </rPh>
    <rPh sb="4" eb="5">
      <t>イ</t>
    </rPh>
    <rPh sb="8" eb="10">
      <t>ギョウム</t>
    </rPh>
    <rPh sb="15" eb="17">
      <t>ガイトウ</t>
    </rPh>
    <rPh sb="22" eb="26">
      <t>マルシルシヲキ</t>
    </rPh>
    <rPh sb="34" eb="39">
      <t>フクスウカイトウカ</t>
    </rPh>
    <phoneticPr fontId="98"/>
  </si>
  <si>
    <t>１．不動産の売買</t>
    <rPh sb="2" eb="5">
      <t>フドウサン</t>
    </rPh>
    <rPh sb="6" eb="8">
      <t>バイバイ</t>
    </rPh>
    <phoneticPr fontId="98"/>
  </si>
  <si>
    <t>２．賃貸管理業</t>
    <phoneticPr fontId="98"/>
  </si>
  <si>
    <t>３．不動産コンサルティング業</t>
  </si>
  <si>
    <t>４．不動産の証券化事業</t>
    <rPh sb="2" eb="5">
      <t>フドウサン</t>
    </rPh>
    <rPh sb="6" eb="11">
      <t>ショウケンカジギョウ</t>
    </rPh>
    <phoneticPr fontId="98"/>
  </si>
  <si>
    <t>５．その他（　　　　　　　　　　　　）</t>
    <phoneticPr fontId="98"/>
  </si>
  <si>
    <t>受　　付　　日</t>
    <rPh sb="0" eb="1">
      <t>ジュ</t>
    </rPh>
    <rPh sb="3" eb="4">
      <t>ツケ</t>
    </rPh>
    <rPh sb="6" eb="7">
      <t>ニチ</t>
    </rPh>
    <phoneticPr fontId="98"/>
  </si>
  <si>
    <t>　令和</t>
    <rPh sb="1" eb="3">
      <t>レイワ</t>
    </rPh>
    <phoneticPr fontId="98"/>
  </si>
  <si>
    <t>年</t>
    <rPh sb="0" eb="1">
      <t>ネン</t>
    </rPh>
    <phoneticPr fontId="98"/>
  </si>
  <si>
    <t>月</t>
    <rPh sb="0" eb="1">
      <t>ガツ</t>
    </rPh>
    <phoneticPr fontId="98"/>
  </si>
  <si>
    <t>日</t>
    <rPh sb="0" eb="1">
      <t>ニチ</t>
    </rPh>
    <phoneticPr fontId="98"/>
  </si>
  <si>
    <t>免　許　番　号</t>
    <rPh sb="0" eb="1">
      <t>メン</t>
    </rPh>
    <rPh sb="2" eb="3">
      <t>モト</t>
    </rPh>
    <rPh sb="4" eb="5">
      <t>バン</t>
    </rPh>
    <rPh sb="6" eb="7">
      <t>ゴウ</t>
    </rPh>
    <phoneticPr fontId="98"/>
  </si>
  <si>
    <t>１．国土交通省</t>
    <rPh sb="2" eb="7">
      <t>コクドコウツウショウ</t>
    </rPh>
    <phoneticPr fontId="98"/>
  </si>
  <si>
    <t>（　　　　　）</t>
    <phoneticPr fontId="98"/>
  </si>
  <si>
    <t>号</t>
    <rPh sb="0" eb="1">
      <t>ゴウ</t>
    </rPh>
    <phoneticPr fontId="98"/>
  </si>
  <si>
    <t>２．岐阜県知事</t>
    <rPh sb="2" eb="7">
      <t>ギフケンチジ</t>
    </rPh>
    <phoneticPr fontId="98"/>
  </si>
  <si>
    <t>商号または名称</t>
    <rPh sb="0" eb="2">
      <t>ショウゴウ</t>
    </rPh>
    <rPh sb="5" eb="7">
      <t>メイショウ</t>
    </rPh>
    <phoneticPr fontId="98"/>
  </si>
  <si>
    <t>代 表 者 氏 名</t>
    <rPh sb="0" eb="1">
      <t>ヨ</t>
    </rPh>
    <rPh sb="2" eb="3">
      <t>ヒョウ</t>
    </rPh>
    <rPh sb="4" eb="5">
      <t>モノ</t>
    </rPh>
    <rPh sb="6" eb="7">
      <t>シ</t>
    </rPh>
    <rPh sb="8" eb="9">
      <t>メイ</t>
    </rPh>
    <phoneticPr fontId="98"/>
  </si>
  <si>
    <t>事務所所在地</t>
    <rPh sb="0" eb="6">
      <t>ジムショショザイチ</t>
    </rPh>
    <phoneticPr fontId="98"/>
  </si>
  <si>
    <t>【 送信先 】FAX番号：058-276-0311 / ﾒｰﾙｱﾄﾞﾚｽ：zengifu-oota@solid.ocn.ne.jp</t>
    <rPh sb="2" eb="5">
      <t>ソウシンサキ</t>
    </rPh>
    <rPh sb="10" eb="12">
      <t>バンゴウ</t>
    </rPh>
    <phoneticPr fontId="55"/>
  </si>
  <si>
    <t>Ｆ Ａ Ｘ 番 号</t>
    <rPh sb="6" eb="7">
      <t>バン</t>
    </rPh>
    <rPh sb="8" eb="9">
      <t>ゴウ</t>
    </rPh>
    <phoneticPr fontId="55"/>
  </si>
  <si>
    <t>メールアドレス</t>
    <phoneticPr fontId="55"/>
  </si>
  <si>
    <t>氏　　　　　　名</t>
    <rPh sb="0" eb="1">
      <t>シ</t>
    </rPh>
    <rPh sb="7" eb="8">
      <t>メイ</t>
    </rPh>
    <phoneticPr fontId="55"/>
  </si>
  <si>
    <t>商　　　　　　号</t>
    <rPh sb="0" eb="1">
      <t>ショウ</t>
    </rPh>
    <rPh sb="7" eb="8">
      <t>ゴウ</t>
    </rPh>
    <phoneticPr fontId="55"/>
  </si>
  <si>
    <t>ＦＡＸで受信する</t>
    <rPh sb="4" eb="6">
      <t>ジュシン</t>
    </rPh>
    <phoneticPr fontId="55"/>
  </si>
  <si>
    <t>☐</t>
    <phoneticPr fontId="55"/>
  </si>
  <si>
    <t>メールで受信する</t>
    <rPh sb="4" eb="6">
      <t>ジュシン</t>
    </rPh>
    <phoneticPr fontId="55"/>
  </si>
  <si>
    <t>岐阜県本部のホームページで閲覧する</t>
    <rPh sb="0" eb="5">
      <t>ギフケンホンブ</t>
    </rPh>
    <rPh sb="13" eb="15">
      <t>エツラン</t>
    </rPh>
    <phoneticPr fontId="55"/>
  </si>
  <si>
    <t>「岐阜県本部だより」受信方法について</t>
    <rPh sb="1" eb="6">
      <t>ギフケンホンブ</t>
    </rPh>
    <rPh sb="10" eb="14">
      <t>ジュシンホウホウ</t>
    </rPh>
    <phoneticPr fontId="55"/>
  </si>
  <si>
    <t>記</t>
    <rPh sb="0" eb="1">
      <t>キ</t>
    </rPh>
    <phoneticPr fontId="55"/>
  </si>
  <si>
    <t>※　下記よりご希望の受信方法を１つ選んでいただき、☑を入れて、岐阜県本部事務局までご送付くださ　い。</t>
    <rPh sb="2" eb="4">
      <t>カキ</t>
    </rPh>
    <rPh sb="7" eb="9">
      <t>キボウ</t>
    </rPh>
    <rPh sb="10" eb="14">
      <t>ジュシンホウホウ</t>
    </rPh>
    <rPh sb="17" eb="18">
      <t>エラ</t>
    </rPh>
    <rPh sb="27" eb="28">
      <t>イ</t>
    </rPh>
    <rPh sb="31" eb="36">
      <t>ギフケンホンブ</t>
    </rPh>
    <rPh sb="36" eb="39">
      <t>ジムキョク</t>
    </rPh>
    <rPh sb="42" eb="44">
      <t>ソウフ</t>
    </rPh>
    <phoneticPr fontId="55"/>
  </si>
  <si>
    <t>　平素は、当本部運営に格別なるご理解とご協力を賜り厚く御礼申し上げます。
　毎月１回発行しています「岐阜県本部だより」ですが、デジタル化の普及により、ＦＡＸでの受信が必要でない方が多数おられますので、「岐阜県本部だより」の受信方法を、下記の中から選択して頂き、岐阜県本部事務局までご送付くださいますようお願いいたします。</t>
    <rPh sb="38" eb="40">
      <t>マイツキ</t>
    </rPh>
    <rPh sb="41" eb="42">
      <t>カイ</t>
    </rPh>
    <rPh sb="42" eb="44">
      <t>ハッコウ</t>
    </rPh>
    <rPh sb="50" eb="55">
      <t>ギフケンホンブ</t>
    </rPh>
    <rPh sb="67" eb="68">
      <t>カ</t>
    </rPh>
    <rPh sb="69" eb="71">
      <t>フキュウ</t>
    </rPh>
    <rPh sb="80" eb="82">
      <t>ジュシン</t>
    </rPh>
    <rPh sb="83" eb="85">
      <t>ヒツヨウ</t>
    </rPh>
    <rPh sb="88" eb="89">
      <t>カタ</t>
    </rPh>
    <rPh sb="90" eb="92">
      <t>タスウ</t>
    </rPh>
    <rPh sb="101" eb="106">
      <t>ギフケンホンブ</t>
    </rPh>
    <rPh sb="111" eb="115">
      <t>ジュシンホウホウ</t>
    </rPh>
    <rPh sb="117" eb="119">
      <t>カキ</t>
    </rPh>
    <rPh sb="120" eb="121">
      <t>ナカ</t>
    </rPh>
    <rPh sb="123" eb="125">
      <t>センタク</t>
    </rPh>
    <rPh sb="127" eb="128">
      <t>イタダ</t>
    </rPh>
    <rPh sb="130" eb="135">
      <t>ギフケンホンブ</t>
    </rPh>
    <rPh sb="135" eb="138">
      <t>ジムキョク</t>
    </rPh>
    <rPh sb="141" eb="143">
      <t>ソウフ</t>
    </rPh>
    <rPh sb="152" eb="153">
      <t>ネガ</t>
    </rPh>
    <phoneticPr fontId="55"/>
  </si>
  <si>
    <t>「岐阜県本部だより」について</t>
    <rPh sb="1" eb="6">
      <t>ギフケンホンブ</t>
    </rPh>
    <phoneticPr fontId="55"/>
  </si>
  <si>
    <t>宅建業法第48条・同法施行規則第17条第1項の</t>
    <rPh sb="0" eb="4">
      <t>タッケンギョウホウ</t>
    </rPh>
    <rPh sb="4" eb="5">
      <t>ダイ</t>
    </rPh>
    <rPh sb="7" eb="8">
      <t>ジョウ</t>
    </rPh>
    <rPh sb="9" eb="11">
      <t>ドウホウ</t>
    </rPh>
    <rPh sb="11" eb="15">
      <t>セコウキソク</t>
    </rPh>
    <rPh sb="15" eb="16">
      <t>ダイ</t>
    </rPh>
    <rPh sb="18" eb="19">
      <t>ジョウ</t>
    </rPh>
    <rPh sb="19" eb="20">
      <t>ダイ</t>
    </rPh>
    <rPh sb="21" eb="22">
      <t>コウ</t>
    </rPh>
    <phoneticPr fontId="98"/>
  </si>
  <si>
    <t>宅地建物取引業に従事する者の調書</t>
    <rPh sb="0" eb="7">
      <t>タクチタテモノトリヒキギョウ</t>
    </rPh>
    <rPh sb="8" eb="10">
      <t>ジュウジ</t>
    </rPh>
    <rPh sb="12" eb="13">
      <t>モノ</t>
    </rPh>
    <rPh sb="14" eb="16">
      <t>チョウショ</t>
    </rPh>
    <phoneticPr fontId="98"/>
  </si>
  <si>
    <t>(注 ・ 記入は判読しやすいよう楷書で記入すること。)</t>
    <rPh sb="1" eb="2">
      <t>チュウ</t>
    </rPh>
    <rPh sb="5" eb="7">
      <t>キニュウ</t>
    </rPh>
    <rPh sb="8" eb="10">
      <t>ハンドク</t>
    </rPh>
    <rPh sb="16" eb="18">
      <t>カイショ</t>
    </rPh>
    <rPh sb="19" eb="21">
      <t>キニュウ</t>
    </rPh>
    <phoneticPr fontId="98"/>
  </si>
  <si>
    <t>(注 ・ 記入欄は必要事項を記入し、該当文字は○で囲む。)</t>
    <rPh sb="1" eb="2">
      <t>チュウ</t>
    </rPh>
    <rPh sb="5" eb="7">
      <t>キニュウ</t>
    </rPh>
    <rPh sb="7" eb="8">
      <t>ラン</t>
    </rPh>
    <rPh sb="9" eb="13">
      <t>ヒツヨウジコウ</t>
    </rPh>
    <rPh sb="14" eb="16">
      <t>キニュウ</t>
    </rPh>
    <rPh sb="18" eb="22">
      <t>ガイトウモジ</t>
    </rPh>
    <rPh sb="25" eb="26">
      <t>カコ</t>
    </rPh>
    <phoneticPr fontId="98"/>
  </si>
  <si>
    <t>No.</t>
  </si>
  <si>
    <t>組　合　員</t>
    <rPh sb="0" eb="1">
      <t>グミ</t>
    </rPh>
    <rPh sb="2" eb="3">
      <t>ア</t>
    </rPh>
    <rPh sb="4" eb="5">
      <t>イン</t>
    </rPh>
    <phoneticPr fontId="98"/>
  </si>
  <si>
    <t>非　組　合　員</t>
    <rPh sb="0" eb="1">
      <t>ヒ</t>
    </rPh>
    <rPh sb="2" eb="3">
      <t>グミ</t>
    </rPh>
    <rPh sb="4" eb="5">
      <t>ア</t>
    </rPh>
    <rPh sb="6" eb="7">
      <t>イン</t>
    </rPh>
    <phoneticPr fontId="98"/>
  </si>
  <si>
    <t xml:space="preserve"> ふ 　り　 が　 な</t>
    <phoneticPr fontId="98"/>
  </si>
  <si>
    <t xml:space="preserve"> ふ　 り　 が　 な</t>
    <phoneticPr fontId="98"/>
  </si>
  <si>
    <t>を 経 営
に 勤 務</t>
    <rPh sb="2" eb="3">
      <t>ヘ</t>
    </rPh>
    <rPh sb="4" eb="5">
      <t>エイ</t>
    </rPh>
    <rPh sb="8" eb="9">
      <t>ツトム</t>
    </rPh>
    <rPh sb="10" eb="11">
      <t>ツトム</t>
    </rPh>
    <phoneticPr fontId="98"/>
  </si>
  <si>
    <t>氏　　　　名</t>
    <rPh sb="0" eb="1">
      <t>シ</t>
    </rPh>
    <rPh sb="5" eb="6">
      <t>メイ</t>
    </rPh>
    <phoneticPr fontId="98"/>
  </si>
  <si>
    <t>商号又は名称</t>
    <rPh sb="0" eb="3">
      <t>ショウゴウマタ</t>
    </rPh>
    <rPh sb="4" eb="6">
      <t>メイショウ</t>
    </rPh>
    <phoneticPr fontId="98"/>
  </si>
  <si>
    <t>保証機関名</t>
    <rPh sb="0" eb="5">
      <t>ホショウキカンメイ</t>
    </rPh>
    <phoneticPr fontId="98"/>
  </si>
  <si>
    <t>(公社)不動産保証協会</t>
    <rPh sb="1" eb="3">
      <t>コウシャ</t>
    </rPh>
    <rPh sb="4" eb="11">
      <t>フドウサンホショウキョウカイ</t>
    </rPh>
    <phoneticPr fontId="98"/>
  </si>
  <si>
    <t>免 許 証 番 号</t>
    <rPh sb="0" eb="1">
      <t>メン</t>
    </rPh>
    <rPh sb="2" eb="3">
      <t>モト</t>
    </rPh>
    <rPh sb="4" eb="5">
      <t>ショウ</t>
    </rPh>
    <rPh sb="6" eb="7">
      <t>バン</t>
    </rPh>
    <rPh sb="8" eb="9">
      <t>ゴウ</t>
    </rPh>
    <phoneticPr fontId="98"/>
  </si>
  <si>
    <t>建設大臣　・</t>
    <rPh sb="0" eb="4">
      <t>ケンセツダイジン</t>
    </rPh>
    <phoneticPr fontId="98"/>
  </si>
  <si>
    <t>知事（　　）　第</t>
    <rPh sb="7" eb="8">
      <t>ダイ</t>
    </rPh>
    <phoneticPr fontId="98"/>
  </si>
  <si>
    <t>免　 許　 証</t>
    <rPh sb="0" eb="1">
      <t>メン</t>
    </rPh>
    <rPh sb="3" eb="4">
      <t>モト</t>
    </rPh>
    <rPh sb="6" eb="7">
      <t>ショウ</t>
    </rPh>
    <phoneticPr fontId="98"/>
  </si>
  <si>
    <t>より</t>
  </si>
  <si>
    <t>主たる事務所の</t>
    <rPh sb="0" eb="1">
      <t>シュ</t>
    </rPh>
    <rPh sb="3" eb="6">
      <t>ジムショ</t>
    </rPh>
    <phoneticPr fontId="98"/>
  </si>
  <si>
    <t>有 効 期 限</t>
    <rPh sb="0" eb="1">
      <t>ユウ</t>
    </rPh>
    <rPh sb="2" eb="3">
      <t>コウ</t>
    </rPh>
    <rPh sb="4" eb="5">
      <t>キ</t>
    </rPh>
    <rPh sb="6" eb="7">
      <t>キリ</t>
    </rPh>
    <phoneticPr fontId="98"/>
  </si>
  <si>
    <t>まで</t>
    <phoneticPr fontId="98"/>
  </si>
  <si>
    <t>所　　在　　地</t>
    <rPh sb="0" eb="1">
      <t>トコロ</t>
    </rPh>
    <rPh sb="3" eb="4">
      <t>ザイ</t>
    </rPh>
    <rPh sb="6" eb="7">
      <t>チ</t>
    </rPh>
    <phoneticPr fontId="98"/>
  </si>
  <si>
    <t>電 話 番 号</t>
    <rPh sb="0" eb="1">
      <t>デン</t>
    </rPh>
    <rPh sb="2" eb="3">
      <t>ハナシ</t>
    </rPh>
    <rPh sb="4" eb="5">
      <t>バン</t>
    </rPh>
    <rPh sb="6" eb="7">
      <t>ゴウ</t>
    </rPh>
    <phoneticPr fontId="98"/>
  </si>
  <si>
    <t>専任の宅地建物
取引士の 氏　名</t>
    <rPh sb="0" eb="2">
      <t>センニン</t>
    </rPh>
    <rPh sb="3" eb="5">
      <t>タクチ</t>
    </rPh>
    <rPh sb="5" eb="7">
      <t>タテモノ</t>
    </rPh>
    <phoneticPr fontId="98"/>
  </si>
  <si>
    <t>登録番号</t>
    <rPh sb="0" eb="4">
      <t>トウロクバンゴウ</t>
    </rPh>
    <phoneticPr fontId="98"/>
  </si>
  <si>
    <t>第　　　　　　号</t>
    <rPh sb="0" eb="1">
      <t>ダイ</t>
    </rPh>
    <rPh sb="7" eb="8">
      <t>ゴウ</t>
    </rPh>
    <phoneticPr fontId="98"/>
  </si>
  <si>
    <t>氏名</t>
    <rPh sb="0" eb="2">
      <t>シメイ</t>
    </rPh>
    <phoneticPr fontId="98"/>
  </si>
  <si>
    <t>従 た る 事 務 所 の 商 号 又 は 名 称</t>
    <rPh sb="0" eb="1">
      <t>ジュウ</t>
    </rPh>
    <rPh sb="6" eb="7">
      <t>コト</t>
    </rPh>
    <rPh sb="8" eb="9">
      <t>ツトム</t>
    </rPh>
    <rPh sb="10" eb="11">
      <t>ショ</t>
    </rPh>
    <rPh sb="14" eb="15">
      <t>ショウ</t>
    </rPh>
    <rPh sb="16" eb="17">
      <t>ゴウ</t>
    </rPh>
    <rPh sb="18" eb="19">
      <t>マタ</t>
    </rPh>
    <rPh sb="22" eb="23">
      <t>メイ</t>
    </rPh>
    <rPh sb="24" eb="25">
      <t>ショウ</t>
    </rPh>
    <phoneticPr fontId="98"/>
  </si>
  <si>
    <t>従　た　る　事　務　所　の　所　在　地</t>
    <rPh sb="0" eb="1">
      <t>ジュウ</t>
    </rPh>
    <rPh sb="6" eb="7">
      <t>コト</t>
    </rPh>
    <rPh sb="8" eb="9">
      <t>ツトム</t>
    </rPh>
    <rPh sb="10" eb="11">
      <t>ショ</t>
    </rPh>
    <rPh sb="14" eb="15">
      <t>ショ</t>
    </rPh>
    <rPh sb="16" eb="17">
      <t>ザイ</t>
    </rPh>
    <rPh sb="18" eb="19">
      <t>チ</t>
    </rPh>
    <phoneticPr fontId="98"/>
  </si>
  <si>
    <t>専　任　の　取　引　主　任　者　氏　名</t>
    <rPh sb="0" eb="1">
      <t>セン</t>
    </rPh>
    <rPh sb="2" eb="3">
      <t>ニン</t>
    </rPh>
    <rPh sb="6" eb="7">
      <t>トリ</t>
    </rPh>
    <rPh sb="8" eb="9">
      <t>イン</t>
    </rPh>
    <rPh sb="10" eb="11">
      <t>オモ</t>
    </rPh>
    <rPh sb="12" eb="13">
      <t>ニン</t>
    </rPh>
    <rPh sb="14" eb="15">
      <t>シャ</t>
    </rPh>
    <rPh sb="16" eb="17">
      <t>シ</t>
    </rPh>
    <rPh sb="18" eb="19">
      <t>メイ</t>
    </rPh>
    <phoneticPr fontId="98"/>
  </si>
  <si>
    <t>宅地建物取引士資格</t>
    <rPh sb="0" eb="2">
      <t>タクチ</t>
    </rPh>
    <rPh sb="2" eb="7">
      <t>タテモノトリヒキシ</t>
    </rPh>
    <rPh sb="7" eb="9">
      <t>シカク</t>
    </rPh>
    <phoneticPr fontId="98"/>
  </si>
  <si>
    <t>資格交付知事</t>
    <rPh sb="0" eb="2">
      <t>シカク</t>
    </rPh>
    <rPh sb="2" eb="4">
      <t>コウフ</t>
    </rPh>
    <rPh sb="4" eb="6">
      <t>チジ</t>
    </rPh>
    <phoneticPr fontId="98"/>
  </si>
  <si>
    <t>都道府県知事　</t>
    <rPh sb="0" eb="6">
      <t>トドウフケンチジ</t>
    </rPh>
    <phoneticPr fontId="98"/>
  </si>
  <si>
    <t>※　証　明　書　の　有　効　期　間</t>
    <rPh sb="2" eb="3">
      <t>ショウ</t>
    </rPh>
    <rPh sb="4" eb="5">
      <t>アキラ</t>
    </rPh>
    <rPh sb="6" eb="7">
      <t>ショ</t>
    </rPh>
    <rPh sb="10" eb="11">
      <t>アリ</t>
    </rPh>
    <rPh sb="12" eb="13">
      <t>コウ</t>
    </rPh>
    <rPh sb="14" eb="15">
      <t>キ</t>
    </rPh>
    <rPh sb="16" eb="17">
      <t>アイダ</t>
    </rPh>
    <phoneticPr fontId="98"/>
  </si>
  <si>
    <t>摘　　　要</t>
    <rPh sb="0" eb="1">
      <t>テキ</t>
    </rPh>
    <rPh sb="4" eb="5">
      <t>カナメ</t>
    </rPh>
    <phoneticPr fontId="98"/>
  </si>
  <si>
    <t>給　与　形　態</t>
    <rPh sb="0" eb="1">
      <t>キュウ</t>
    </rPh>
    <rPh sb="2" eb="3">
      <t>ヨ</t>
    </rPh>
    <rPh sb="4" eb="5">
      <t>カタチ</t>
    </rPh>
    <rPh sb="6" eb="7">
      <t>タイ</t>
    </rPh>
    <phoneticPr fontId="98"/>
  </si>
  <si>
    <t>月　　　　　日</t>
    <rPh sb="0" eb="1">
      <t>ガツ</t>
    </rPh>
    <rPh sb="6" eb="7">
      <t>ニチ</t>
    </rPh>
    <phoneticPr fontId="98"/>
  </si>
  <si>
    <t>より</t>
    <phoneticPr fontId="98"/>
  </si>
  <si>
    <t>固定給 ・歩合給</t>
    <rPh sb="0" eb="3">
      <t>コテイキュウ</t>
    </rPh>
    <rPh sb="5" eb="8">
      <t>ブアイキュウ</t>
    </rPh>
    <phoneticPr fontId="98"/>
  </si>
  <si>
    <t>合格証書番号 ・ 試験 ・ 選考 ・ 証　第　　　　　号</t>
    <rPh sb="0" eb="4">
      <t>ゴウカクショウショ</t>
    </rPh>
    <rPh sb="4" eb="6">
      <t>バンゴウ</t>
    </rPh>
    <rPh sb="9" eb="11">
      <t>シケン</t>
    </rPh>
    <rPh sb="14" eb="16">
      <t>センコウ</t>
    </rPh>
    <rPh sb="19" eb="20">
      <t>ショウ</t>
    </rPh>
    <rPh sb="21" eb="22">
      <t>ダイ</t>
    </rPh>
    <rPh sb="27" eb="28">
      <t>ゴウ</t>
    </rPh>
    <phoneticPr fontId="98"/>
  </si>
  <si>
    <t xml:space="preserve">資 格 登 録 日  ・ </t>
    <rPh sb="0" eb="1">
      <t>シ</t>
    </rPh>
    <rPh sb="2" eb="3">
      <t>カク</t>
    </rPh>
    <rPh sb="4" eb="5">
      <t>ノボル</t>
    </rPh>
    <rPh sb="6" eb="7">
      <t>ロク</t>
    </rPh>
    <rPh sb="8" eb="9">
      <t>ニチ</t>
    </rPh>
    <phoneticPr fontId="98"/>
  </si>
  <si>
    <t xml:space="preserve">資格登録番号   ・ </t>
    <rPh sb="0" eb="4">
      <t>シカクトウロク</t>
    </rPh>
    <rPh sb="4" eb="6">
      <t>バンゴウ</t>
    </rPh>
    <phoneticPr fontId="98"/>
  </si>
  <si>
    <t>（　　　）第</t>
    <rPh sb="5" eb="6">
      <t>ダイ</t>
    </rPh>
    <phoneticPr fontId="98"/>
  </si>
  <si>
    <t>※</t>
    <phoneticPr fontId="98"/>
  </si>
  <si>
    <t>宅地建物取引士証交付</t>
    <rPh sb="0" eb="2">
      <t>タクチ</t>
    </rPh>
    <rPh sb="2" eb="4">
      <t>タテモノ</t>
    </rPh>
    <rPh sb="4" eb="6">
      <t>トリヒキ</t>
    </rPh>
    <rPh sb="6" eb="7">
      <t>シ</t>
    </rPh>
    <rPh sb="7" eb="8">
      <t>ショウ</t>
    </rPh>
    <rPh sb="8" eb="10">
      <t>コウフ</t>
    </rPh>
    <phoneticPr fontId="98"/>
  </si>
  <si>
    <t>発行番号 ・ 第</t>
    <rPh sb="0" eb="4">
      <t>ハッコウバンゴウ</t>
    </rPh>
    <rPh sb="7" eb="8">
      <t>ダイ</t>
    </rPh>
    <phoneticPr fontId="98"/>
  </si>
  <si>
    <t>宅建業に従事する者の経歴・親族調書</t>
    <rPh sb="0" eb="3">
      <t>タッケンギョウ</t>
    </rPh>
    <rPh sb="4" eb="6">
      <t>ジュウジ</t>
    </rPh>
    <rPh sb="8" eb="9">
      <t>モノ</t>
    </rPh>
    <rPh sb="10" eb="12">
      <t>ケイレキ</t>
    </rPh>
    <rPh sb="13" eb="15">
      <t>シンゾク</t>
    </rPh>
    <rPh sb="15" eb="17">
      <t>チョウショ</t>
    </rPh>
    <phoneticPr fontId="98"/>
  </si>
  <si>
    <t>※は雇主が記入すること。第一面は特に正確に記入する。</t>
    <rPh sb="2" eb="4">
      <t>ヤトイヌシ</t>
    </rPh>
    <rPh sb="5" eb="7">
      <t>キニュウ</t>
    </rPh>
    <rPh sb="12" eb="14">
      <t>ダイイチ</t>
    </rPh>
    <rPh sb="14" eb="15">
      <t>メン</t>
    </rPh>
    <rPh sb="16" eb="17">
      <t>トク</t>
    </rPh>
    <rPh sb="18" eb="20">
      <t>セイカク</t>
    </rPh>
    <rPh sb="21" eb="23">
      <t>キニュウ</t>
    </rPh>
    <phoneticPr fontId="98"/>
  </si>
  <si>
    <t>本 籍 地</t>
    <rPh sb="0" eb="1">
      <t>ホン</t>
    </rPh>
    <rPh sb="2" eb="3">
      <t>セキ</t>
    </rPh>
    <rPh sb="4" eb="5">
      <t>チ</t>
    </rPh>
    <phoneticPr fontId="98"/>
  </si>
  <si>
    <t>〒</t>
    <phoneticPr fontId="98"/>
  </si>
  <si>
    <t>現 住 所</t>
    <rPh sb="0" eb="1">
      <t>ゲン</t>
    </rPh>
    <rPh sb="2" eb="3">
      <t>ジュウ</t>
    </rPh>
    <rPh sb="4" eb="5">
      <t>ショ</t>
    </rPh>
    <phoneticPr fontId="98"/>
  </si>
  <si>
    <t>経　歴　書</t>
    <rPh sb="0" eb="1">
      <t>ヘ</t>
    </rPh>
    <rPh sb="2" eb="3">
      <t>レキ</t>
    </rPh>
    <rPh sb="4" eb="5">
      <t>ショ</t>
    </rPh>
    <phoneticPr fontId="98"/>
  </si>
  <si>
    <t>年　月　日</t>
    <rPh sb="0" eb="1">
      <t>ネン</t>
    </rPh>
    <rPh sb="2" eb="3">
      <t>ガツ</t>
    </rPh>
    <rPh sb="4" eb="5">
      <t>ニチ</t>
    </rPh>
    <phoneticPr fontId="98"/>
  </si>
  <si>
    <t>最終学歴、職歴　(具体的に記入)　賞罰</t>
    <rPh sb="0" eb="4">
      <t>サイシュウガクレキ</t>
    </rPh>
    <rPh sb="5" eb="7">
      <t>ショクレキ</t>
    </rPh>
    <rPh sb="9" eb="12">
      <t>グタイテキ</t>
    </rPh>
    <rPh sb="13" eb="15">
      <t>キニュウ</t>
    </rPh>
    <rPh sb="17" eb="19">
      <t>ショウバツ</t>
    </rPh>
    <phoneticPr fontId="98"/>
  </si>
  <si>
    <t>職　務　内　容</t>
    <rPh sb="0" eb="1">
      <t>ショク</t>
    </rPh>
    <rPh sb="2" eb="3">
      <t>ツトム</t>
    </rPh>
    <rPh sb="4" eb="5">
      <t>ナイ</t>
    </rPh>
    <rPh sb="6" eb="7">
      <t>カタチ</t>
    </rPh>
    <phoneticPr fontId="98"/>
  </si>
  <si>
    <t>此の調書の記載事項は相違ありません</t>
    <rPh sb="0" eb="1">
      <t>コ</t>
    </rPh>
    <rPh sb="2" eb="4">
      <t>チョウショ</t>
    </rPh>
    <rPh sb="5" eb="9">
      <t>キサイジコウ</t>
    </rPh>
    <rPh sb="10" eb="12">
      <t>ソウイ</t>
    </rPh>
    <phoneticPr fontId="98"/>
  </si>
  <si>
    <t xml:space="preserve">  氏　名</t>
    <rPh sb="2" eb="3">
      <t>シ</t>
    </rPh>
    <rPh sb="4" eb="5">
      <t>メイ</t>
    </rPh>
    <phoneticPr fontId="98"/>
  </si>
  <si>
    <t>㊞</t>
    <phoneticPr fontId="98"/>
  </si>
  <si>
    <t>登記簿謄本 (№6で提出していただく土地･建物に関する謄本)　※法務局</t>
    <phoneticPr fontId="55"/>
  </si>
  <si>
    <t>１．総本部並びに貴協会の定款、同施行規則及び関連規定に従います。</t>
    <rPh sb="2" eb="5">
      <t>ソウホンブ</t>
    </rPh>
    <rPh sb="5" eb="6">
      <t>ナラ</t>
    </rPh>
    <rPh sb="8" eb="9">
      <t>キ</t>
    </rPh>
    <rPh sb="9" eb="11">
      <t>キョウカイ</t>
    </rPh>
    <rPh sb="12" eb="14">
      <t>テイカン</t>
    </rPh>
    <rPh sb="15" eb="16">
      <t>ドウ</t>
    </rPh>
    <rPh sb="16" eb="20">
      <t>セコウキソク</t>
    </rPh>
    <rPh sb="20" eb="21">
      <t>オヨ</t>
    </rPh>
    <rPh sb="22" eb="24">
      <t>カンレン</t>
    </rPh>
    <rPh sb="24" eb="26">
      <t>キテイ</t>
    </rPh>
    <rPh sb="27" eb="28">
      <t>シタガ</t>
    </rPh>
    <phoneticPr fontId="55"/>
  </si>
  <si>
    <t>１．宅地建物取引業法第６４条の６に定められた保証協会の研修会に出席します。</t>
    <rPh sb="2" eb="6">
      <t>タクチタテモノ</t>
    </rPh>
    <rPh sb="6" eb="9">
      <t>トリヒキギョウ</t>
    </rPh>
    <rPh sb="9" eb="10">
      <t>ホウ</t>
    </rPh>
    <rPh sb="10" eb="11">
      <t>ダイ</t>
    </rPh>
    <rPh sb="13" eb="14">
      <t>ジョウ</t>
    </rPh>
    <rPh sb="17" eb="18">
      <t>サダ</t>
    </rPh>
    <rPh sb="22" eb="24">
      <t>ホショウ</t>
    </rPh>
    <rPh sb="24" eb="26">
      <t>キョウカイ</t>
    </rPh>
    <rPh sb="27" eb="29">
      <t>ケンシュウ</t>
    </rPh>
    <rPh sb="29" eb="30">
      <t>カイ</t>
    </rPh>
    <rPh sb="31" eb="33">
      <t>シュッセキ</t>
    </rPh>
    <phoneticPr fontId="55"/>
  </si>
  <si>
    <t>１．貴協会会員として徴収される年会費は、所定の期日までに必ず納入します。</t>
    <rPh sb="2" eb="3">
      <t>キ</t>
    </rPh>
    <rPh sb="3" eb="5">
      <t>キョウカイ</t>
    </rPh>
    <rPh sb="5" eb="7">
      <t>カイイン</t>
    </rPh>
    <rPh sb="10" eb="12">
      <t>チョウシュウ</t>
    </rPh>
    <rPh sb="15" eb="18">
      <t>ネンカイヒ</t>
    </rPh>
    <rPh sb="20" eb="22">
      <t>ショテイ</t>
    </rPh>
    <rPh sb="23" eb="25">
      <t>キジツ</t>
    </rPh>
    <rPh sb="28" eb="29">
      <t>カナラ</t>
    </rPh>
    <rPh sb="30" eb="32">
      <t>ノウニュウ</t>
    </rPh>
    <phoneticPr fontId="55"/>
  </si>
  <si>
    <t>１．法人の代表者に変更が生じた場合は、再審査を受けます。</t>
    <rPh sb="2" eb="4">
      <t>ホウジン</t>
    </rPh>
    <rPh sb="5" eb="8">
      <t>ダイヒョウシャ</t>
    </rPh>
    <rPh sb="9" eb="11">
      <t>ヘンコウ</t>
    </rPh>
    <rPh sb="12" eb="13">
      <t>ショウ</t>
    </rPh>
    <rPh sb="15" eb="17">
      <t>バアイ</t>
    </rPh>
    <rPh sb="19" eb="20">
      <t>サイ</t>
    </rPh>
    <rPh sb="20" eb="22">
      <t>シンサ</t>
    </rPh>
    <rPh sb="23" eb="24">
      <t>ウ</t>
    </rPh>
    <phoneticPr fontId="55"/>
  </si>
  <si>
    <t>１．従たる事務所については、その事務所の所在する地方本部の規定に従います。</t>
    <rPh sb="2" eb="3">
      <t>ジュウ</t>
    </rPh>
    <rPh sb="5" eb="8">
      <t>ジムショ</t>
    </rPh>
    <rPh sb="16" eb="19">
      <t>ジムショ</t>
    </rPh>
    <rPh sb="20" eb="22">
      <t>ショザイ</t>
    </rPh>
    <rPh sb="24" eb="28">
      <t>チホウホンブ</t>
    </rPh>
    <rPh sb="29" eb="31">
      <t>キテイ</t>
    </rPh>
    <rPh sb="32" eb="33">
      <t>シタガ</t>
    </rPh>
    <phoneticPr fontId="55"/>
  </si>
  <si>
    <t>１．事業主、役員並びに従業員一同、暴力団には一切関係いたしません。</t>
    <rPh sb="2" eb="5">
      <t>ジギョウシュ</t>
    </rPh>
    <rPh sb="6" eb="8">
      <t>ヤクイン</t>
    </rPh>
    <rPh sb="8" eb="9">
      <t>ナラ</t>
    </rPh>
    <rPh sb="11" eb="16">
      <t>ジュウギョウインイチドウ</t>
    </rPh>
    <rPh sb="17" eb="20">
      <t>ボウリョクダン</t>
    </rPh>
    <rPh sb="22" eb="26">
      <t>イッサイカンケイ</t>
    </rPh>
    <phoneticPr fontId="55"/>
  </si>
  <si>
    <t>１．取引の公正を期し取引関係者に、迷惑や損害を与えません。</t>
    <rPh sb="2" eb="4">
      <t>トリヒキ</t>
    </rPh>
    <rPh sb="5" eb="7">
      <t>コウセイ</t>
    </rPh>
    <rPh sb="8" eb="9">
      <t>キ</t>
    </rPh>
    <rPh sb="10" eb="16">
      <t>トリヒキカン</t>
    </rPh>
    <rPh sb="17" eb="19">
      <t>メイワク</t>
    </rPh>
    <rPh sb="20" eb="22">
      <t>ソンガイ</t>
    </rPh>
    <rPh sb="23" eb="24">
      <t>アタ</t>
    </rPh>
    <phoneticPr fontId="55"/>
  </si>
  <si>
    <t>１．この誓約書に背き迷惑・損害をおかけした場合は、一切の責任を負います。</t>
    <rPh sb="4" eb="7">
      <t>セイヤクショ</t>
    </rPh>
    <rPh sb="8" eb="9">
      <t>ソム</t>
    </rPh>
    <rPh sb="10" eb="12">
      <t>メイワク</t>
    </rPh>
    <rPh sb="13" eb="15">
      <t>ソンガイ</t>
    </rPh>
    <rPh sb="21" eb="23">
      <t>バアイ</t>
    </rPh>
    <rPh sb="25" eb="27">
      <t>イッサイ</t>
    </rPh>
    <rPh sb="28" eb="30">
      <t>セキニン</t>
    </rPh>
    <rPh sb="31" eb="32">
      <t>オ</t>
    </rPh>
    <phoneticPr fontId="55"/>
  </si>
  <si>
    <t>　貴協会に入会を申し込むにあたり、入会審査手続に関する要請に誠実に対応するとともに、入会審査の結果に対し一切の異議を申し立てないことを誓約いたします。
　また、入会が許可され貴協会の正会員となった場合、下記事項を遵守することを誓約いたします。</t>
    <rPh sb="21" eb="23">
      <t>テツヅ</t>
    </rPh>
    <rPh sb="24" eb="25">
      <t>カン</t>
    </rPh>
    <rPh sb="27" eb="29">
      <t>ヨウセイ</t>
    </rPh>
    <rPh sb="30" eb="32">
      <t>セイジツ</t>
    </rPh>
    <rPh sb="33" eb="35">
      <t>タイオウ</t>
    </rPh>
    <phoneticPr fontId="9"/>
  </si>
  <si>
    <t>１．退会時において、会費等が未納の場合は、弁済業務保証金分担金より差し引かれても
　　異議申し立てはいたしません。</t>
    <rPh sb="2" eb="5">
      <t>タイカイジ</t>
    </rPh>
    <rPh sb="10" eb="13">
      <t>カイヒトウ</t>
    </rPh>
    <rPh sb="14" eb="16">
      <t>ミノウ</t>
    </rPh>
    <rPh sb="17" eb="19">
      <t>バアイ</t>
    </rPh>
    <rPh sb="21" eb="25">
      <t>ベンサイギョウム</t>
    </rPh>
    <rPh sb="25" eb="28">
      <t>ホショウキン</t>
    </rPh>
    <rPh sb="28" eb="31">
      <t>ブンタンキン</t>
    </rPh>
    <rPh sb="33" eb="34">
      <t>サ</t>
    </rPh>
    <rPh sb="35" eb="36">
      <t>ヒ</t>
    </rPh>
    <phoneticPr fontId="55"/>
  </si>
  <si>
    <t>１．会社代表者個人が支払いを停止し、あるいは破産宣言を受けた場合、直ちに貴協会から
　　除名処分を受けましても一切異議を申し立てません。</t>
    <rPh sb="2" eb="7">
      <t>カイシャダイヒョウシャ</t>
    </rPh>
    <rPh sb="7" eb="9">
      <t>コジン</t>
    </rPh>
    <rPh sb="10" eb="12">
      <t>シハラ</t>
    </rPh>
    <rPh sb="14" eb="16">
      <t>テイシ</t>
    </rPh>
    <rPh sb="22" eb="26">
      <t>ハサンセンゲン</t>
    </rPh>
    <rPh sb="27" eb="28">
      <t>ウ</t>
    </rPh>
    <rPh sb="30" eb="32">
      <t>バアイ</t>
    </rPh>
    <rPh sb="33" eb="34">
      <t>タダ</t>
    </rPh>
    <rPh sb="36" eb="37">
      <t>キ</t>
    </rPh>
    <rPh sb="37" eb="39">
      <t>キョウカイ</t>
    </rPh>
    <phoneticPr fontId="55"/>
  </si>
  <si>
    <t>１．官公庁、貴協会への届出事項に変更が生じた場合は、速やかに手続きをし、その旨を
　　協会へ報告いたします。</t>
    <rPh sb="2" eb="5">
      <t>カンコウチョウ</t>
    </rPh>
    <rPh sb="6" eb="7">
      <t>キ</t>
    </rPh>
    <rPh sb="7" eb="9">
      <t>キョウカイ</t>
    </rPh>
    <rPh sb="11" eb="13">
      <t>トドケデ</t>
    </rPh>
    <rPh sb="13" eb="15">
      <t>ジコウ</t>
    </rPh>
    <rPh sb="16" eb="18">
      <t>ヘンコウ</t>
    </rPh>
    <rPh sb="19" eb="20">
      <t>ショウ</t>
    </rPh>
    <rPh sb="22" eb="24">
      <t>バアイ</t>
    </rPh>
    <rPh sb="26" eb="27">
      <t>スミ</t>
    </rPh>
    <rPh sb="30" eb="32">
      <t>テツヅ</t>
    </rPh>
    <rPh sb="38" eb="39">
      <t>ムネ</t>
    </rPh>
    <phoneticPr fontId="55"/>
  </si>
  <si>
    <t>１．従たる事務所を開設する場合は、審査の上必要な担保物件の提供を求められた場合、
　　求めに応じます。</t>
    <rPh sb="2" eb="3">
      <t>ジュウ</t>
    </rPh>
    <rPh sb="5" eb="8">
      <t>ジムショ</t>
    </rPh>
    <rPh sb="9" eb="11">
      <t>カイセツ</t>
    </rPh>
    <rPh sb="13" eb="15">
      <t>バアイ</t>
    </rPh>
    <rPh sb="17" eb="19">
      <t>シンサ</t>
    </rPh>
    <rPh sb="20" eb="21">
      <t>ウエ</t>
    </rPh>
    <rPh sb="21" eb="23">
      <t>ヒツヨウ</t>
    </rPh>
    <rPh sb="24" eb="28">
      <t>タンポブッケン</t>
    </rPh>
    <rPh sb="29" eb="31">
      <t>テイキョウ</t>
    </rPh>
    <rPh sb="32" eb="33">
      <t>モト</t>
    </rPh>
    <rPh sb="37" eb="39">
      <t>バアイ</t>
    </rPh>
    <phoneticPr fontId="55"/>
  </si>
  <si>
    <t>１．中部・北陸地区協議会、公益社団法人中部圏不動産流通機構、東海不動産公正取引協議
　　会等、関連団体に加入します。</t>
    <rPh sb="2" eb="4">
      <t>チュウブ</t>
    </rPh>
    <rPh sb="5" eb="7">
      <t>ホクリク</t>
    </rPh>
    <rPh sb="7" eb="12">
      <t>チクキョウギカイ</t>
    </rPh>
    <rPh sb="13" eb="19">
      <t>コウエキシャダンホウジン</t>
    </rPh>
    <rPh sb="19" eb="27">
      <t>チュウブケンフドウサンリュウツウ</t>
    </rPh>
    <rPh sb="27" eb="29">
      <t>キコウ</t>
    </rPh>
    <rPh sb="30" eb="32">
      <t>トウカイ</t>
    </rPh>
    <rPh sb="32" eb="35">
      <t>フドウサン</t>
    </rPh>
    <rPh sb="35" eb="39">
      <t>コウセイトリヒキ</t>
    </rPh>
    <phoneticPr fontId="55"/>
  </si>
  <si>
    <t>公益社団法人全日本不動産協会岐阜県本部</t>
    <rPh sb="0" eb="6">
      <t>コウエキシャダンホウジン</t>
    </rPh>
    <rPh sb="6" eb="14">
      <t>ゼンニホンフドウサンキョウカイ</t>
    </rPh>
    <rPh sb="14" eb="19">
      <t>ギフケンホンブ</t>
    </rPh>
    <phoneticPr fontId="55"/>
  </si>
  <si>
    <t>事務所所在地</t>
    <rPh sb="0" eb="6">
      <t>ジムショショザイチ</t>
    </rPh>
    <phoneticPr fontId="55"/>
  </si>
  <si>
    <t>商号又は名称</t>
    <rPh sb="0" eb="3">
      <t>ショウゴウマタ</t>
    </rPh>
    <rPh sb="4" eb="6">
      <t>メイショウ</t>
    </rPh>
    <phoneticPr fontId="55"/>
  </si>
  <si>
    <t>印</t>
    <rPh sb="0" eb="1">
      <t>イン</t>
    </rPh>
    <phoneticPr fontId="55"/>
  </si>
  <si>
    <t>公益社団法人 不動産保証協会 岐阜県本部</t>
    <rPh sb="0" eb="6">
      <t>コウエキシャダンホウジン</t>
    </rPh>
    <rPh sb="7" eb="14">
      <t>フドウサンホショウキョウカイ</t>
    </rPh>
    <rPh sb="15" eb="20">
      <t>ギフケンホンブ</t>
    </rPh>
    <phoneticPr fontId="55"/>
  </si>
  <si>
    <t>一般社団法人 全国不動産協会 岐阜県本部</t>
    <rPh sb="0" eb="4">
      <t>イッパンシャダン</t>
    </rPh>
    <rPh sb="4" eb="6">
      <t>ホウジン</t>
    </rPh>
    <rPh sb="7" eb="12">
      <t>ゼンコクフドウサン</t>
    </rPh>
    <rPh sb="12" eb="14">
      <t>キョウカイ</t>
    </rPh>
    <rPh sb="15" eb="18">
      <t>ギフケン</t>
    </rPh>
    <rPh sb="18" eb="20">
      <t>ホンブ</t>
    </rPh>
    <phoneticPr fontId="55"/>
  </si>
  <si>
    <t>代 　表 　者</t>
    <rPh sb="0" eb="1">
      <t>ヨ</t>
    </rPh>
    <rPh sb="3" eb="4">
      <t>ヒョウ</t>
    </rPh>
    <rPh sb="6" eb="7">
      <t>モノ</t>
    </rPh>
    <phoneticPr fontId="55"/>
  </si>
  <si>
    <t>　　　　　　　本部長　　野田　久貴　殿</t>
    <rPh sb="7" eb="10">
      <t>ホンブチョウ</t>
    </rPh>
    <rPh sb="12" eb="14">
      <t>ノダ</t>
    </rPh>
    <rPh sb="15" eb="16">
      <t>ヒサ</t>
    </rPh>
    <rPh sb="16" eb="17">
      <t>キ</t>
    </rPh>
    <rPh sb="18" eb="19">
      <t>ドノ</t>
    </rPh>
    <phoneticPr fontId="55"/>
  </si>
  <si>
    <t>　 以上</t>
    <rPh sb="2" eb="4">
      <t>イジョウ</t>
    </rPh>
    <phoneticPr fontId="55"/>
  </si>
  <si>
    <t>個人情報のお取扱いについて（TRA）</t>
    <rPh sb="6" eb="8">
      <t>トリアツカ</t>
    </rPh>
    <phoneticPr fontId="55"/>
  </si>
  <si>
    <r>
      <rPr>
        <sz val="12"/>
        <color rgb="FF000000"/>
        <rFont val="ＭＳ 明朝"/>
        <family val="1"/>
        <charset val="128"/>
      </rPr>
      <t>個人情報の取扱いについて</t>
    </r>
    <rPh sb="0" eb="2">
      <t>コジン</t>
    </rPh>
    <rPh sb="2" eb="4">
      <t>ジョウホウ</t>
    </rPh>
    <rPh sb="5" eb="7">
      <t>トリアツカ</t>
    </rPh>
    <phoneticPr fontId="0"/>
  </si>
  <si>
    <r>
      <rPr>
        <sz val="8"/>
        <color rgb="FF000000"/>
        <rFont val="ＭＳ 明朝"/>
        <family val="1"/>
        <charset val="128"/>
      </rPr>
      <t>公益社団法人　全日本不動産協会</t>
    </r>
    <rPh sb="0" eb="2">
      <t>コウエキ</t>
    </rPh>
    <rPh sb="2" eb="4">
      <t>シャダン</t>
    </rPh>
    <rPh sb="4" eb="6">
      <t>ホウジン</t>
    </rPh>
    <rPh sb="7" eb="10">
      <t>ゼンニホン</t>
    </rPh>
    <rPh sb="10" eb="13">
      <t>フドウサン</t>
    </rPh>
    <rPh sb="13" eb="15">
      <t>キョウカイ</t>
    </rPh>
    <phoneticPr fontId="0"/>
  </si>
  <si>
    <r>
      <rPr>
        <sz val="8"/>
        <color rgb="FF000000"/>
        <rFont val="ＭＳ 明朝"/>
        <family val="1"/>
        <charset val="128"/>
      </rPr>
      <t>　本会は、会員及び入会を希望する事業者又は不動産に関する相談をいただく個人の方等の個人情報をいただいております。この書面は、個人情報保護法の規定に従い、本会が入手する個人情報の利用目的、取扱い等について説明するものです。</t>
    </r>
    <phoneticPr fontId="0"/>
  </si>
  <si>
    <r>
      <rPr>
        <sz val="8"/>
        <color rgb="FF000000"/>
        <rFont val="ＭＳ 明朝"/>
        <family val="1"/>
        <charset val="128"/>
      </rPr>
      <t>　本会は、個人情報保護法の趣旨を尊重し、これを担保するために「個人情報保護方針」「個人情報保護規程」「個人情報保護計画」を定め実行します。</t>
    </r>
    <phoneticPr fontId="0"/>
  </si>
  <si>
    <r>
      <rPr>
        <sz val="8"/>
        <color rgb="FF000000"/>
        <rFont val="ＭＳ 明朝"/>
        <family val="1"/>
        <charset val="128"/>
      </rPr>
      <t>本会が保有する
個人情報</t>
    </r>
    <phoneticPr fontId="0"/>
  </si>
  <si>
    <r>
      <rPr>
        <sz val="8"/>
        <color rgb="FF000000"/>
        <rFont val="ＭＳ 明朝"/>
        <family val="1"/>
        <charset val="128"/>
      </rPr>
      <t>　本会が保有する個人情報は、入会申込書、各種届出書、レインズ加入申込書、ラビーネット加入申込書、入会金その他の入金情報等です。</t>
    </r>
    <phoneticPr fontId="0"/>
  </si>
  <si>
    <t>　本会が保有する個人情報は、入会希望事業者（資料請求者を含みます。）、新規宅地建物取引業免許取得者のほか、不動産に関する相談、本会会員に対する苦情申出、本会が主催するセミナー等への出席に係る各種受付簿、申込書及び提出書類に記載されたデータ等の個人情報です。</t>
    <phoneticPr fontId="0"/>
  </si>
  <si>
    <t>① 行政通達や協会及び関係機関からの連絡事項の周知、適正な不動産取引の推進のための調査及び指導、物件情報及び成約情報の各種代行業務、不動産情報システム「ラビーネット」の運営、各種会議の通知及び出欠確認、各種研修会の案内及び研修会への出席状況の確認、各種アンケートの依頼、会員名簿及び役員名簿の作成配布又はホームページ上での公開、各種頒布品の販売、会報誌の送付（関係機関等への配布を含みます。）、会費等の請求、叙勲褒章又は協会表彰等の審査及び申請、会員逝去等の通知、慶弔金の支払、宅地建物取引士証の交付関連事務、法令又は通達に基づき指定された各種税制の審査補助事務、本会へ新規に入会を希望される宅地建物取引業者の紹介の確認、本会が定める入会審査基準等に基づく調査、定款その他諸規程に規定する処分の審議並びに会員にとって有用と思われる本会提携先の商品及びサービス等を紹介するためのダイレクトメール等の案内を発送するために利用します。
② 指定流通機構、「ラビーネット」及び不動産ジャパンを利用できるよう、当該指定流通機構及び不動産広告サイトの運営委託業者に、会員情報を提供します。</t>
    <phoneticPr fontId="0"/>
  </si>
  <si>
    <t>① 不動産に関する無料相談、不動産に関するセミナー等の統計のために個人情報を取り扱います。
② 会員が一般消費者との不動産取引業務においてトラブルを起こした場合に会員への処分審議にあたって、その内容を審議するために、苦情申出人の個人情報を取り扱います。
③ 不動産に関する調査研究のために、個人情報を取り扱うことがあります。
④ 本会への入会を勧めるためのダイレクトメール等を発送するために利用します。</t>
    <phoneticPr fontId="0"/>
  </si>
  <si>
    <r>
      <rPr>
        <sz val="8"/>
        <color rgb="FF000000"/>
        <rFont val="ＭＳ 明朝"/>
        <family val="1"/>
        <charset val="128"/>
      </rPr>
      <t xml:space="preserve">    個人情報の第三者への提供
　第三者への提供にあたっては、機密保持のための必要な措置を講じます。
　なお、法律の定める場合においては、第三者への個人情報の提供は停止請求ができます。</t>
    </r>
    <phoneticPr fontId="0"/>
  </si>
  <si>
    <t>　本会の有する個人情報（会員の代表者氏名等の所要項目）は、本会の事業目的を達成するために書面、電話、ＦＡＸ、電子メール、インターネット等の方法で以下の者に対して提供されます。なお、ご本人からの申出がありましたら、提供は停止します。
① 会員名簿の配布及び本会ホームページ上での会員名簿の公開による本会会員及びホームページ閲覧者。
②指定流通機構、「ラビーネット」及び不動産ジャパンを利用できるよう、当該指定流通機構及び不動産広告サイトの運営委託業者及び「ラビーネット」提携業者。
③ 入会希望事業者情報（商号、代表者氏名、所在地、電話番号、ファックス番号、メールアドレス）を、他の同業者団体へ提供することがあります。
④ 一般消費者に対する無料相談において取得した個人情報を公益社団法人不動産保証協会へ提供することがあります。
⑤ 本会が会員にとって有用と思われる本会又は共同利用者の提携先の商品・サービス等を紹介するためのダイレクトメール等の案内を発送するため、本会又は共同利用者の提携先に会員情報を提供することがあります。</t>
    <phoneticPr fontId="0"/>
  </si>
  <si>
    <r>
      <rPr>
        <sz val="8"/>
        <color rgb="FF000000"/>
        <rFont val="ＭＳ 明朝"/>
        <family val="1"/>
        <charset val="128"/>
      </rPr>
      <t>① 本会の従業者に対して個人情報保護のための教育を定期的に行い、会員及び一般消費者の方の個人情報を厳重に管理します。
② 本会が有するデータベースシステムについては、「個人情報保護計画」に従い必要なセキュリティ対策を講じます。</t>
    </r>
    <phoneticPr fontId="0"/>
  </si>
  <si>
    <r>
      <rPr>
        <sz val="8"/>
        <color rgb="FF000000"/>
        <rFont val="ＭＳ 明朝"/>
        <family val="1"/>
        <charset val="128"/>
      </rPr>
      <t>　本会が利用目的を達成するため必要な範囲内で個人データを外部委託するときは、個人情報の安全管理に必要な契約を締結し、適切な管理・監督を行います。</t>
    </r>
    <phoneticPr fontId="0"/>
  </si>
  <si>
    <t>　本会は、公益社団法人不動産保証協会、一般社団法人全国不動産協会、全日本不動産政治連盟及び全日ラビー少額短期保険株式会社と会員サービスを共同で行います。会員に対して、会員情報の登録及び更新、各種会議の通知及び出欠確認、各種研修会の案内及び研修会への出席状況の確認、会員及び役員名簿の作成配布、会費等の請求、会報誌の送付その他の会員サービスの提供並びに各共同利用者の事業運営のため必要最低限の範囲において、個人データ（代表者及び従業者の氏名・性別・生年月日・現住所・電話番号・メールアドレス）を共同利用します。
共同利用者　　　　　　　　　　　　　　　　　　　　共同利用者
東京都千代田区紀尾井町３番３０号　全日会館　　　　東京都千代田区紀尾井町３番３０号　全日会館
公益社団法人不動産保証協会　　　　　　　　　　　　一般社団法人全国不動産協会
共同利用者　　　　　　　　　　　　　　　　　　　　共同利用者
東京都千代田区紀尾井町３番３０号　全日会館　　　　東京都千代田区平河町１丁目８番１３号　全日東京会館
全日本不動産政治連盟　　　　　　　　　　　　　　　全日ラビー少額短期保険株式会社
当該個人データの管理について責任を有する者　本会総務委員長</t>
    <phoneticPr fontId="0"/>
  </si>
  <si>
    <r>
      <rPr>
        <sz val="8"/>
        <color rgb="FF000000"/>
        <rFont val="ＭＳ 明朝"/>
        <family val="1"/>
        <charset val="128"/>
      </rPr>
      <t>個人情報の開示請求及び
訂正、利用停止の方法</t>
    </r>
    <phoneticPr fontId="0"/>
  </si>
  <si>
    <r>
      <rPr>
        <sz val="8"/>
        <color rgb="FF000000"/>
        <rFont val="ＭＳ 明朝"/>
        <family val="1"/>
        <charset val="128"/>
      </rPr>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
    <rPh sb="24" eb="26">
      <t>ホウレイ</t>
    </rPh>
    <rPh sb="27" eb="29">
      <t>キテイ</t>
    </rPh>
    <rPh sb="32" eb="34">
      <t>カイジ</t>
    </rPh>
    <rPh sb="44" eb="45">
      <t>サダ</t>
    </rPh>
    <rPh sb="51" eb="53">
      <t>バアイ</t>
    </rPh>
    <rPh sb="54" eb="55">
      <t>ノゾ</t>
    </rPh>
    <phoneticPr fontId="0"/>
  </si>
  <si>
    <t>① 苦情・相談窓口　総本部事務局
　　電　話　０３－３２６３－７０３０　　メール　zennichi-souhonbu@zennichi.or.jp
② 方法は本会の定めによります。</t>
    <phoneticPr fontId="0"/>
  </si>
  <si>
    <r>
      <rPr>
        <sz val="8"/>
        <color rgb="FF000000"/>
        <rFont val="ＭＳ 明朝"/>
        <family val="1"/>
        <charset val="128"/>
      </rPr>
      <t>　本会の定める「文書管理規程」に基づき、事前・事後の承諾を得ることなく、個人情報を安全かつ完全に削除・消去します。（ただし、電子データ化された会員情報については、厳重な安全管理のもと一定期間保存します。）</t>
    </r>
    <phoneticPr fontId="0"/>
  </si>
  <si>
    <r>
      <rPr>
        <sz val="8"/>
        <color rgb="FF000000"/>
        <rFont val="ＭＳ 明朝"/>
        <family val="1"/>
        <charset val="128"/>
      </rPr>
      <t xml:space="preserve">                 本書面についての説明を受け、個人情報の提供・利用について承諾し、本書面の交付を受けました。</t>
    </r>
    <rPh sb="17" eb="18">
      <t>ホン</t>
    </rPh>
    <rPh sb="18" eb="20">
      <t>ショメン</t>
    </rPh>
    <rPh sb="25" eb="27">
      <t>セツメイ</t>
    </rPh>
    <rPh sb="28" eb="29">
      <t>ウ</t>
    </rPh>
    <rPh sb="31" eb="33">
      <t>コジン</t>
    </rPh>
    <rPh sb="33" eb="35">
      <t>ジョウホウ</t>
    </rPh>
    <rPh sb="36" eb="38">
      <t>テイキョウ</t>
    </rPh>
    <rPh sb="39" eb="41">
      <t>リヨウ</t>
    </rPh>
    <rPh sb="45" eb="47">
      <t>ショウダク</t>
    </rPh>
    <rPh sb="49" eb="51">
      <t>ホンショ</t>
    </rPh>
    <rPh sb="51" eb="52">
      <t>メン</t>
    </rPh>
    <rPh sb="53" eb="55">
      <t>コウフ</t>
    </rPh>
    <rPh sb="56" eb="57">
      <t>ウ</t>
    </rPh>
    <phoneticPr fontId="0"/>
  </si>
  <si>
    <r>
      <rPr>
        <sz val="8"/>
        <color rgb="FF000000"/>
        <rFont val="ＭＳ 明朝"/>
        <family val="1"/>
        <charset val="128"/>
      </rPr>
      <t>年</t>
    </r>
    <rPh sb="0" eb="1">
      <t>ネン</t>
    </rPh>
    <phoneticPr fontId="0"/>
  </si>
  <si>
    <r>
      <rPr>
        <sz val="8"/>
        <color rgb="FF000000"/>
        <rFont val="ＭＳ 明朝"/>
        <family val="1"/>
        <charset val="128"/>
      </rPr>
      <t>月</t>
    </r>
    <rPh sb="0" eb="1">
      <t>ツキ</t>
    </rPh>
    <phoneticPr fontId="0"/>
  </si>
  <si>
    <r>
      <rPr>
        <sz val="8"/>
        <color rgb="FF000000"/>
        <rFont val="ＭＳ 明朝"/>
        <family val="1"/>
        <charset val="128"/>
      </rPr>
      <t>日</t>
    </r>
    <rPh sb="0" eb="1">
      <t>ヒ</t>
    </rPh>
    <phoneticPr fontId="0"/>
  </si>
  <si>
    <r>
      <rPr>
        <sz val="8"/>
        <color rgb="FF000000"/>
        <rFont val="ＭＳ 明朝"/>
        <family val="1"/>
        <charset val="128"/>
      </rPr>
      <t>住所又は所在地</t>
    </r>
    <rPh sb="0" eb="2">
      <t>ジュウショ</t>
    </rPh>
    <rPh sb="2" eb="3">
      <t>マタ</t>
    </rPh>
    <rPh sb="4" eb="7">
      <t>ショザイチ</t>
    </rPh>
    <phoneticPr fontId="0"/>
  </si>
  <si>
    <r>
      <rPr>
        <sz val="8"/>
        <color rgb="FF000000"/>
        <rFont val="ＭＳ 明朝"/>
        <family val="1"/>
        <charset val="128"/>
      </rPr>
      <t>商号又は名称</t>
    </r>
    <rPh sb="0" eb="2">
      <t>ショウゴウ</t>
    </rPh>
    <rPh sb="2" eb="3">
      <t>マタ</t>
    </rPh>
    <rPh sb="4" eb="6">
      <t>メイショウ</t>
    </rPh>
    <phoneticPr fontId="0"/>
  </si>
  <si>
    <r>
      <rPr>
        <sz val="8"/>
        <color rgb="FF000000"/>
        <rFont val="ＭＳ 明朝"/>
        <family val="1"/>
        <charset val="128"/>
      </rPr>
      <t>氏名(代表者)</t>
    </r>
    <rPh sb="0" eb="2">
      <t>シメイ</t>
    </rPh>
    <rPh sb="3" eb="6">
      <t>ダイヒョウシャ</t>
    </rPh>
    <phoneticPr fontId="0"/>
  </si>
  <si>
    <r>
      <rPr>
        <sz val="8"/>
        <color rgb="FF000000"/>
        <rFont val="ＭＳ 明朝"/>
        <family val="1"/>
        <charset val="128"/>
      </rPr>
      <t>公益社団法人　不</t>
    </r>
    <r>
      <rPr>
        <sz val="2"/>
        <color rgb="FF000000"/>
        <rFont val="ＭＳ 明朝"/>
        <family val="1"/>
        <charset val="128"/>
      </rPr>
      <t xml:space="preserve"> </t>
    </r>
    <r>
      <rPr>
        <sz val="8"/>
        <color rgb="FF000000"/>
        <rFont val="ＭＳ 明朝"/>
        <family val="1"/>
        <charset val="128"/>
      </rPr>
      <t>動</t>
    </r>
    <r>
      <rPr>
        <sz val="2"/>
        <color rgb="FF000000"/>
        <rFont val="ＭＳ 明朝"/>
        <family val="1"/>
        <charset val="128"/>
      </rPr>
      <t xml:space="preserve"> </t>
    </r>
    <r>
      <rPr>
        <sz val="8"/>
        <color rgb="FF000000"/>
        <rFont val="ＭＳ 明朝"/>
        <family val="1"/>
        <charset val="128"/>
      </rPr>
      <t>産</t>
    </r>
    <r>
      <rPr>
        <sz val="2"/>
        <color rgb="FF000000"/>
        <rFont val="ＭＳ 明朝"/>
        <family val="1"/>
        <charset val="128"/>
      </rPr>
      <t xml:space="preserve"> </t>
    </r>
    <r>
      <rPr>
        <sz val="8"/>
        <color rgb="FF000000"/>
        <rFont val="ＭＳ 明朝"/>
        <family val="1"/>
        <charset val="128"/>
      </rPr>
      <t>保</t>
    </r>
    <r>
      <rPr>
        <sz val="2"/>
        <color rgb="FF000000"/>
        <rFont val="ＭＳ 明朝"/>
        <family val="1"/>
        <charset val="128"/>
      </rPr>
      <t xml:space="preserve"> </t>
    </r>
    <r>
      <rPr>
        <sz val="8"/>
        <color rgb="FF000000"/>
        <rFont val="ＭＳ 明朝"/>
        <family val="1"/>
        <charset val="128"/>
      </rPr>
      <t>証</t>
    </r>
    <r>
      <rPr>
        <sz val="2"/>
        <color rgb="FF000000"/>
        <rFont val="ＭＳ 明朝"/>
        <family val="1"/>
        <charset val="128"/>
      </rPr>
      <t xml:space="preserve"> </t>
    </r>
    <r>
      <rPr>
        <sz val="8"/>
        <color rgb="FF000000"/>
        <rFont val="ＭＳ 明朝"/>
        <family val="1"/>
        <charset val="128"/>
      </rPr>
      <t>協</t>
    </r>
    <r>
      <rPr>
        <sz val="2"/>
        <color rgb="FF000000"/>
        <rFont val="ＭＳ 明朝"/>
        <family val="1"/>
        <charset val="128"/>
      </rPr>
      <t xml:space="preserve"> </t>
    </r>
    <r>
      <rPr>
        <sz val="8"/>
        <color rgb="FF000000"/>
        <rFont val="ＭＳ 明朝"/>
        <family val="1"/>
        <charset val="128"/>
      </rPr>
      <t>会</t>
    </r>
    <rPh sb="0" eb="2">
      <t>コウエキ</t>
    </rPh>
    <rPh sb="2" eb="4">
      <t>シャダン</t>
    </rPh>
    <rPh sb="4" eb="6">
      <t>ホウジン</t>
    </rPh>
    <rPh sb="7" eb="8">
      <t>フ</t>
    </rPh>
    <rPh sb="9" eb="10">
      <t>ドウ</t>
    </rPh>
    <rPh sb="11" eb="12">
      <t>サン</t>
    </rPh>
    <rPh sb="13" eb="14">
      <t>ホ</t>
    </rPh>
    <rPh sb="15" eb="16">
      <t>アカシ</t>
    </rPh>
    <rPh sb="17" eb="18">
      <t>キョウ</t>
    </rPh>
    <rPh sb="19" eb="20">
      <t>カイ</t>
    </rPh>
    <phoneticPr fontId="0"/>
  </si>
  <si>
    <r>
      <rPr>
        <sz val="8"/>
        <color rgb="FF000000"/>
        <rFont val="ＭＳ 明朝"/>
        <family val="1"/>
        <charset val="128"/>
      </rPr>
      <t>会員の皆様へ</t>
    </r>
    <phoneticPr fontId="0"/>
  </si>
  <si>
    <t>　本会が保有する個人情報は、入会申込書及び各種届出書並びにその添付書類に記載された個人情報及び入会にあたり発生する入会金等の入金情報等及び退会にあたり発生する分担金の返還情報です。</t>
    <phoneticPr fontId="0"/>
  </si>
  <si>
    <t>　本会が保有する個人情報は、入会希望事業者（資料請求者を含みます。）、新規宅地建物取引業免許取得者、本会会員に対する苦情申出人及び代理人、本会の手付金保証制度、手付金等保管制度及び一般保証制度等を利用した者、本会会員に対する連帯保証人及び担保提供者並びに求償債務者に係る各種受付簿、申込書及び提出書類などに記載されたデータ等の個人情報です。</t>
    <phoneticPr fontId="0"/>
  </si>
  <si>
    <t>　行政通達や協会及び関係機関からの連絡事項の周知、宅地建物取引業の適正な運営と取引の公正を確保するための調査及び指導、各種会議の通知及び出欠確認、各種研修会の案内及び研修会への出席状況の確認、各種アンケートの依頼、会員名簿及び役員名簿の作成配布又はホームページ上での公開、各種頒布品の販売、会報誌の送付（関係機関等への配布を含みます。）、会費等の請求、褒章又は協会表彰等の審査及び申請、会員逝去等の通知、慶弔金の支払、本会へ新規に入会を希望される宅地建物取引業者の紹介の確認、本会が定める入会審査取扱要綱等に基づく調査及び定款その他諸規程に規定する処分の審議並びに以下記載の「個人情報の第三者への提供」のために利用します。</t>
    <phoneticPr fontId="0"/>
  </si>
  <si>
    <t>① 本会の事業である苦情の解決業務、弁済業務、手付金保証業務、手付金等保管事業及び一般保証業務等に関する連絡等について会報誌その他に掲載し、各種受付簿、申込書及び提出書類などに記載された個人情報を取り扱います。
② 会員が一般消費者との不動産取引業務においてトラブルを起こした場合に会員への処分審議にあたって、その内容を審議するために、苦情申出人の個人情報を取り扱います。
③ 本会への入会を勧めるためのダイレクトメール等を発送するために利用します。</t>
    <phoneticPr fontId="0"/>
  </si>
  <si>
    <t>　本会の有する個人情報（会員の代表者氏名等の所要項目）は、本会の事業目的を達成するために以下の者に対して提供されます。なお、ご本人からの申出がありましたら、提供は停止します。
① 会員名簿の配布及び本会ホームページ上での会員名簿の公開による本会会員及びホームページ閲覧者。
② 入会希望事業者情報（商号、代表者名、所在地、電話番号、ファックス番号、メールアドレス）を、他の同業者団体へ提供することがあります。
③ 苦情の解決業務及び弁済業務において取得した個人情報を公益社団法人全日本不動産協会へ提供することがあります。
④ 求償業務に当たり、求償債務者の所在確認や資産調査のため、商号（屋号）、所在地及び代表者名（会員名）を記載した書面を、電子メールに添付、FAX送信、本会ないしは公益社団法人全日本不動産協会が発行する機関誌に同封ないしは直接交付する方法で本会会員（代表者及び従業員等を含みます。）に提供します。</t>
    <phoneticPr fontId="0"/>
  </si>
  <si>
    <r>
      <rPr>
        <sz val="8"/>
        <color rgb="FF000000"/>
        <rFont val="ＭＳ 明朝"/>
        <family val="1"/>
        <charset val="128"/>
      </rPr>
      <t>①本会の従業者に対して個人情報保護のための教育を定期的に行い、会員及び一般消費者の方の個人情報を厳重に管理します。
②本会が有するデータベースシステムについては、「個人情報保護計画」に従い必要なセキュリティ対策を講じます。</t>
    </r>
    <phoneticPr fontId="0"/>
  </si>
  <si>
    <t>　本会は、公益社団法人全日本不動産協会、一般社団法人全国不動産協会、全日本不動産政治連盟及び全日ラビー少額短期保険株式会社と会員サービスを共同で行います。会員に対して、会員情報の登録及び更新、各種会議の通知及び出欠確認、各種研修会の案内及び研修会への出席状況の確認、会員及び役員名簿の作成配布、会費等の請求、会報誌の送付その他の会員サービスの提供並びに各共同利用者の事業運営のため必要最低限の範囲において、個人データ（代表者及び従業者の氏名・性別・生年月日・現住所・電話番号・メールアドレス）を共同利用します。　
共同利用者　　　　　　　　　　　　　　　　　　　　共同利用者
東京都千代田区紀尾井町３番３０号　全日会館　　　　東京都千代田区紀尾井町３番３０号　全日会館
公益社団法人全日本不動産協会　　　　　　　　　　　一般社団法人全国不動産協会
共同利用者　　　　　　　　　　　　　　　　　　　　共同利用者
東京都千代田区紀尾井町３番３０号　全日会館　　　　東京都千代田区平河町１丁目８番１３号　全日東京会館
全日本不動産政治連盟　　　　　　　　　　　　　　　全日ラビー少額短期保険株式会社
　当該個人データの管理について責任を有する者　本会総務委員長</t>
    <phoneticPr fontId="0"/>
  </si>
  <si>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Ph sb="24" eb="26">
      <t>ホウレイ</t>
    </rPh>
    <rPh sb="27" eb="29">
      <t>キテイ</t>
    </rPh>
    <rPh sb="32" eb="34">
      <t>カイジ</t>
    </rPh>
    <rPh sb="44" eb="45">
      <t>サダ</t>
    </rPh>
    <rPh sb="51" eb="53">
      <t>バアイ</t>
    </rPh>
    <rPh sb="54" eb="55">
      <t>ノゾ</t>
    </rPh>
    <phoneticPr fontId="0"/>
  </si>
  <si>
    <t>① 苦情・相談窓口　総本部事務局
　　電　話　０３－３２６３－７０５５　　メール　hosho-souhonbu@zennichi.or.jp
② 方法は本会の定めによります。</t>
    <phoneticPr fontId="0"/>
  </si>
  <si>
    <t>一般社団法人　全国不動産協会</t>
    <rPh sb="0" eb="2">
      <t>イッパン</t>
    </rPh>
    <rPh sb="2" eb="4">
      <t>シャダン</t>
    </rPh>
    <rPh sb="4" eb="6">
      <t>ホウジン</t>
    </rPh>
    <rPh sb="7" eb="9">
      <t>ゼンコク</t>
    </rPh>
    <rPh sb="9" eb="12">
      <t>フドウサン</t>
    </rPh>
    <rPh sb="12" eb="14">
      <t>キョウカイ</t>
    </rPh>
    <phoneticPr fontId="0"/>
  </si>
  <si>
    <t>　本会は、会員及び入会を希望する事業者又は不動産に関する各種業務支援その他サービスを享受される個人の方等の個人情報をいただいております。この書面は、個人情報保護法の規定に従い、本会が入手する個人情報の利用目的、取扱い等について説明するものです。</t>
    <phoneticPr fontId="0"/>
  </si>
  <si>
    <t>　本会は、個人情報保護法の趣旨を尊重し、これを担保するために「個人情報保護方針」「個人情報保護規程」を定め実行します。</t>
    <phoneticPr fontId="0"/>
  </si>
  <si>
    <t>　本会が保有する個人情報は、入会申込書、各種届出書及び会員の不動産取引に関する各種業務支援や福利厚生、共済事業サービスなどの受益に要する提出書類とそれらの添付書類に記載された個人情報、入会金その他の入金情報です。</t>
    <phoneticPr fontId="0"/>
  </si>
  <si>
    <t>　本会が保有する個人情報は、入会希望事業者、新規宅地建物取引業免許取得者のほか、不動産取引に関する各種業務支援や福利厚生、共済事業サービスを利用する会員関係者から提供された提出書類とそれらの添付書類及び本会が主催するセミナー等への出席に係る各種受付簿、申込書に記載された個人情報です。</t>
    <phoneticPr fontId="0"/>
  </si>
  <si>
    <t>　行政通達や協会及び関係機関からの連絡事項の周知、適正な不動産取引の推進のための調査及び指導、各種会議の通知及び出欠確認、各種研修会の案内及び研修会への出席状況の確認、各種アンケートの依頼、会員名簿及び役員名簿の作成配布又はホームページ上での公開、各種頒布品の販売、会報誌及びファクシミリニュースの送付（関係機関等への配布を含みます。）、会費等の請求、協会表彰等の審査及び申請、会員逝去等の通知、本会へ新規に入会を希望される不動産業者の紹介の確認、本会が定める入会審査基準等に基づく調査、共済事業における共済金の給付、定款その他諸規程に規定する処分の審議並びに会員にとって有用と思われる本会提携先の商品及びサービス等を紹介・提供するために利用します。</t>
    <phoneticPr fontId="0"/>
  </si>
  <si>
    <t>①不動産に関する無料相談、不動産に関するセミナー等の統計のために個人情報を取り扱います。
②不動産に関する調査研究のために、個人情報を取り扱うことがあります。</t>
    <phoneticPr fontId="0"/>
  </si>
  <si>
    <t>　本会の有する個人情報（会員の代表者氏名等の所要項目）は、本会の事業目的を達成するために以下の者に対して提供されます。なお、ご本人からの申し出がありましたら、提供は停止します。
①会員名簿の配布及び本会ホームページ上での会員名簿の公開による本会会員及びホームページ閲覧者。
②入会希望事業者情報（商号、代表者氏名、所在地、電話番号、ファックス番号、メールアドレス）を、他の同業者団体へ提供することがあります。
③セミナー等への出席により取得した個人情報または会員の不動産取引に関する各種業務支援や福利厚生、共済事業サービスなどの受益に要する提出書類とそれらの添付書類に記載された個人情報を本会又は共同利用者の提携先へ提供することがあります。
④本会が会員にとって有用と思われる本会又は共同利用者の提携先の商品・サービス等を紹介・提供するため、本会又は共同利用者の提携先に会員情報を提供することがあります。
⑤共済事業における共済金の給付のため及びサービスに関する情報をお知らせするに当たって、本会が提携する生命保険会社に会員情報を提供することがあります。
⑥会員に対して、各種会議の通知及び出欠確認、各種研修会の案内及び研修会への出席状況の確認、会員・役員名簿の作成配布並びに会報誌の送付などの会員サービスの実施や会費等の請求のため、個人データ（代表者及び従業者の氏名・性別・生年月日・現住所・電話番号・メールアドレス）を本会又は共同利用者の提供先に提供することがあります。</t>
    <rPh sb="576" eb="577">
      <t>オヨ</t>
    </rPh>
    <rPh sb="578" eb="581">
      <t>ジュウギョウシャ</t>
    </rPh>
    <phoneticPr fontId="0"/>
  </si>
  <si>
    <t>①本会の従業者に対して個人情報保護のための教育を定期的に行い、会員及び一般消費者の方の個人情報を厳重に管理します。
②本会が有するデータベースシステムについては、「個人情報保護規程」に従い必要なセキュリティ対策を講じます。</t>
    <phoneticPr fontId="0"/>
  </si>
  <si>
    <t>　本会が利用目的を達成するため必要な範囲内で個人データを外部委託するときは、個人情報の安全管理に必要な契約を締結し、適切な管理・監督を行います。</t>
    <phoneticPr fontId="0"/>
  </si>
  <si>
    <t>　本会は、公益社団法人全日本不動産協会、公益社団法人不動産保証協会及び全日ラビー少額短期保険株式会社と会員サービスを共同で行います。会員に対して、会員情報の登録及び更新、各種会議の通知及び出欠確認、各種研修会の案内及び研修会への出席状況の確認、会員及び役員名簿の作成配布並びに会報誌の送付、会員の不動産取引に関する各種業務支援や福利厚生、共済事業などの会員サービスの提供や会費等の請求並びに各共同利用者の事業運営のため必要最低限の範囲において、個人データ（代表者及び従業者の氏名・性別・生年月日・現住所・電話番号・メールアドレス）を共同利用します。
　共同利用者　　　　　　　　　　　　　　　　　　共同利用者
　　東京都千代田区紀尾井町３番３０号　全日会館　　東京都千代田区紀尾井町３番３０号　全日会館
　　公益社団法人全日本不動産協会　　　　　　　　　公益社団法人不動産保証協会
　共同利用者　　　　　　　　　　　　　　　　　　
　　東京都千代田区平河町１丁目８番１３号　全日東京会館　
　　全日ラビー少額短期保険株式会社
　当該個人データの管理について責任を有する者　本会総務委員長　　　　　　　</t>
    <rPh sb="231" eb="232">
      <t>オヨ</t>
    </rPh>
    <rPh sb="233" eb="236">
      <t>ジュウギョウシャ</t>
    </rPh>
    <phoneticPr fontId="0"/>
  </si>
  <si>
    <t>　本会は、会員又は一般消費者の方の申し出があれば、申出人に関し登録されている個人情報を開示します。
　登録情報に誤りがある場合には、申し出により登録されている個人情報を訂正又は利用停止させていただきます。（開示、訂正、利用停止の申し出を受け付ける際に、本会より本人確認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phoneticPr fontId="0"/>
  </si>
  <si>
    <r>
      <t>①苦情・相談窓口　　　</t>
    </r>
    <r>
      <rPr>
        <sz val="8"/>
        <color theme="1"/>
        <rFont val="ＭＳ 明朝"/>
        <family val="1"/>
        <charset val="128"/>
      </rPr>
      <t>一般社団法人　全国不動産協会</t>
    </r>
    <r>
      <rPr>
        <sz val="8"/>
        <color rgb="FF000000"/>
        <rFont val="ＭＳ 明朝"/>
        <family val="1"/>
        <charset val="128"/>
      </rPr>
      <t>　事務局
　　電　話　　０３－３２２２－３８０８　　メール　　tra@zennichi.or.jp   
② 方法は本会の定めによります。</t>
    </r>
    <phoneticPr fontId="0"/>
  </si>
  <si>
    <t>　本会の定める「文書取扱規程」に基づき、事前・事後の承諾を得ることなく、個人情報を安全かつ完全に削除・消去します。（ただし、電子データ化された会員情報については、厳重な安全管理のもと一定期間保存します。）</t>
    <phoneticPr fontId="0"/>
  </si>
  <si>
    <t>免許交付通知はがきのコピー</t>
    <phoneticPr fontId="55"/>
  </si>
  <si>
    <t>専任宅建士の宅建士証のコピー</t>
    <rPh sb="6" eb="9">
      <t>タッケンシ</t>
    </rPh>
    <phoneticPr fontId="5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</si>
</sst>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411]ggge&quot;年&quot;m&quot;月&quot;d&quot;日&quot;;@"/>
    <numFmt numFmtId="178" formatCode="&quot;令和元年&quot;m&quot;月&quot;d&quot;日&quot;;@"/>
    <numFmt numFmtId="179" formatCode="#"/>
    <numFmt numFmtId="180" formatCode=";;;"/>
    <numFmt numFmtId="181" formatCode="[$-411]ge\.m\.d;@"/>
    <numFmt numFmtId="182" formatCode="0_);[Red]\(0\)"/>
  </numFmts>
  <fonts count="13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明朝"/>
      <family val="1"/>
      <charset val="128"/>
    </font>
    <font>
      <sz val="11"/>
      <name val="ＭＳ Ｐゴシック"/>
      <family val="3"/>
      <charset val="128"/>
    </font>
    <font>
      <sz val="11"/>
      <color indexed="17"/>
      <name val="ＭＳ Ｐゴシック"/>
      <family val="3"/>
      <charset val="128"/>
    </font>
    <font>
      <sz val="11"/>
      <name val="ＭＳ ゴシック"/>
      <family val="3"/>
      <charset val="128"/>
    </font>
    <font>
      <sz val="9"/>
      <name val="ＭＳ ゴシック"/>
      <family val="3"/>
      <charset val="128"/>
    </font>
    <font>
      <sz val="9"/>
      <name val="ＭＳ 明朝"/>
      <family val="1"/>
      <charset val="128"/>
    </font>
    <font>
      <sz val="8"/>
      <name val="ＭＳ ゴシック"/>
      <family val="3"/>
      <charset val="128"/>
    </font>
    <font>
      <sz val="8"/>
      <name val="ＭＳ 明朝"/>
      <family val="1"/>
      <charset val="128"/>
    </font>
    <font>
      <sz val="10"/>
      <name val="ＭＳ ゴシック"/>
      <family val="3"/>
      <charset val="128"/>
    </font>
    <font>
      <sz val="11"/>
      <name val="ＭＳ 明朝"/>
      <family val="1"/>
      <charset val="128"/>
    </font>
    <font>
      <sz val="6"/>
      <name val="ＭＳ Ｐゴシック"/>
      <family val="3"/>
      <charset val="128"/>
    </font>
    <font>
      <sz val="7"/>
      <name val="ＭＳ 明朝"/>
      <family val="1"/>
      <charset val="128"/>
    </font>
    <font>
      <b/>
      <sz val="20"/>
      <color indexed="8"/>
      <name val="ＭＳ 明朝"/>
      <family val="1"/>
      <charset val="128"/>
    </font>
    <font>
      <sz val="12"/>
      <name val="ＭＳ 明朝"/>
      <family val="1"/>
      <charset val="128"/>
    </font>
    <font>
      <sz val="10"/>
      <name val="ＭＳ 明朝"/>
      <family val="1"/>
      <charset val="128"/>
    </font>
    <font>
      <sz val="14"/>
      <name val="ＭＳ 明朝"/>
      <family val="1"/>
      <charset val="128"/>
    </font>
    <font>
      <sz val="6"/>
      <name val="ＭＳ Ｐゴシック"/>
      <family val="3"/>
      <charset val="128"/>
    </font>
    <font>
      <b/>
      <sz val="22"/>
      <color indexed="8"/>
      <name val="ＭＳ 明朝"/>
      <family val="1"/>
      <charset val="128"/>
    </font>
    <font>
      <sz val="20"/>
      <name val="ＭＳ 明朝"/>
      <family val="1"/>
      <charset val="128"/>
    </font>
    <font>
      <sz val="12"/>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b/>
      <sz val="14"/>
      <name val="ＭＳ 明朝"/>
      <family val="1"/>
      <charset val="128"/>
    </font>
    <font>
      <b/>
      <sz val="14"/>
      <name val="ＭＳ Ｐゴシック"/>
      <family val="3"/>
      <charset val="128"/>
    </font>
    <font>
      <sz val="6"/>
      <name val="ＭＳ Ｐゴシック"/>
      <family val="3"/>
      <charset val="128"/>
    </font>
    <font>
      <sz val="22"/>
      <name val="ＭＳ 明朝"/>
      <family val="1"/>
      <charset val="128"/>
    </font>
    <font>
      <sz val="11"/>
      <color theme="1"/>
      <name val="ＭＳ Ｐゴシック"/>
      <family val="3"/>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ＭＳ ゴシック"/>
      <family val="3"/>
      <charset val="128"/>
    </font>
    <font>
      <sz val="11"/>
      <color theme="0" tint="-0.499984740745262"/>
      <name val="ＭＳ ゴシック"/>
      <family val="3"/>
      <charset val="128"/>
    </font>
    <font>
      <sz val="14"/>
      <color theme="1"/>
      <name val="ＭＳ 明朝"/>
      <family val="1"/>
      <charset val="128"/>
    </font>
    <font>
      <sz val="12"/>
      <color theme="1"/>
      <name val="ＭＳ 明朝"/>
      <family val="1"/>
      <charset val="128"/>
    </font>
    <font>
      <sz val="10"/>
      <color theme="1"/>
      <name val="ＭＳ ゴシック"/>
      <family val="3"/>
      <charset val="128"/>
    </font>
    <font>
      <sz val="10.5"/>
      <color theme="1"/>
      <name val="ＭＳ 明朝"/>
      <family val="1"/>
      <charset val="128"/>
    </font>
    <font>
      <sz val="9"/>
      <color theme="1"/>
      <name val="ＭＳ ゴシック"/>
      <family val="3"/>
      <charset val="128"/>
    </font>
    <font>
      <sz val="9"/>
      <color theme="1"/>
      <name val="ＭＳ Ｐゴシック"/>
      <family val="3"/>
      <charset val="128"/>
      <scheme val="minor"/>
    </font>
    <font>
      <sz val="8"/>
      <color theme="1"/>
      <name val="ＭＳ Ｐゴシック"/>
      <family val="3"/>
      <charset val="128"/>
      <scheme val="minor"/>
    </font>
    <font>
      <sz val="20"/>
      <color theme="1"/>
      <name val="ＭＳ Ｐゴシック"/>
      <family val="3"/>
      <charset val="128"/>
      <scheme val="minor"/>
    </font>
    <font>
      <sz val="10"/>
      <color theme="1"/>
      <name val="ＭＳ 明朝"/>
      <family val="1"/>
      <charset val="128"/>
    </font>
    <font>
      <sz val="11"/>
      <color theme="0"/>
      <name val="ＭＳ ゴシック"/>
      <family val="3"/>
      <charset val="128"/>
    </font>
    <font>
      <u/>
      <sz val="11"/>
      <color theme="10"/>
      <name val="ＭＳ Ｐゴシック"/>
      <family val="3"/>
      <charset val="128"/>
      <scheme val="minor"/>
    </font>
    <font>
      <sz val="6"/>
      <name val="ＭＳ Ｐゴシック"/>
      <family val="3"/>
      <charset val="128"/>
      <scheme val="minor"/>
    </font>
    <font>
      <sz val="11"/>
      <color theme="1"/>
      <name val="游ゴシック"/>
      <family val="3"/>
      <charset val="128"/>
    </font>
    <font>
      <sz val="10"/>
      <color theme="0"/>
      <name val="ＭＳ 明朝"/>
      <family val="1"/>
      <charset val="128"/>
    </font>
    <font>
      <sz val="11"/>
      <color theme="0"/>
      <name val="ＭＳ 明朝"/>
      <family val="1"/>
      <charset val="128"/>
    </font>
    <font>
      <sz val="10"/>
      <color theme="1"/>
      <name val="ＭＳ Ｐゴシック"/>
      <family val="3"/>
      <charset val="128"/>
      <scheme val="minor"/>
    </font>
    <font>
      <sz val="14"/>
      <color theme="1"/>
      <name val="ＭＳ Ｐゴシック"/>
      <family val="3"/>
      <charset val="128"/>
      <scheme val="minor"/>
    </font>
    <font>
      <sz val="24"/>
      <color theme="1"/>
      <name val="ＭＳ Ｐゴシック"/>
      <family val="3"/>
      <charset val="128"/>
      <scheme val="minor"/>
    </font>
    <font>
      <sz val="11"/>
      <color theme="1"/>
      <name val="ＭＳ Ｐゴシック"/>
      <family val="2"/>
      <scheme val="minor"/>
    </font>
    <font>
      <sz val="11"/>
      <color theme="1"/>
      <name val="游ゴシック"/>
      <family val="3"/>
    </font>
    <font>
      <sz val="9"/>
      <color theme="1"/>
      <name val="ＭＳ 明朝"/>
      <family val="1"/>
    </font>
    <font>
      <sz val="8"/>
      <color theme="1"/>
      <name val="ＭＳ 明朝"/>
      <family val="1"/>
    </font>
    <font>
      <b/>
      <sz val="18"/>
      <color indexed="8"/>
      <name val="ＭＳ 明朝"/>
      <family val="1"/>
    </font>
    <font>
      <sz val="14"/>
      <color indexed="8"/>
      <name val="ＭＳ 明朝"/>
      <family val="1"/>
    </font>
    <font>
      <sz val="11"/>
      <color theme="1"/>
      <name val="ＭＳ 明朝"/>
      <family val="1"/>
    </font>
    <font>
      <sz val="11"/>
      <color theme="1"/>
      <name val="ＭＳ ゴシック"/>
      <family val="3"/>
    </font>
    <font>
      <sz val="11"/>
      <color rgb="FF000000"/>
      <name val="ＭＳ ゴシック"/>
      <family val="3"/>
    </font>
    <font>
      <sz val="10"/>
      <color theme="0"/>
      <name val="ＭＳ 明朝"/>
      <family val="1"/>
    </font>
    <font>
      <sz val="9"/>
      <color indexed="8"/>
      <name val="ＭＳ 明朝"/>
      <family val="1"/>
    </font>
    <font>
      <sz val="10.5"/>
      <color theme="1"/>
      <name val="ＭＳ 明朝"/>
      <family val="1"/>
    </font>
    <font>
      <sz val="10"/>
      <color theme="1"/>
      <name val="ＭＳ 明朝"/>
      <family val="1"/>
    </font>
    <font>
      <sz val="8"/>
      <color rgb="FF000000"/>
      <name val="ＭＳ 明朝"/>
      <family val="1"/>
    </font>
    <font>
      <sz val="9"/>
      <color rgb="FF000000"/>
      <name val="ＭＳ 明朝"/>
      <family val="1"/>
    </font>
    <font>
      <sz val="22"/>
      <color rgb="FF000000"/>
      <name val="ＭＳ 明朝"/>
      <family val="1"/>
    </font>
    <font>
      <sz val="11"/>
      <color rgb="FF000000"/>
      <name val="ＭＳ 明朝"/>
      <family val="1"/>
    </font>
    <font>
      <sz val="10"/>
      <color rgb="FF000000"/>
      <name val="ＭＳ 明朝"/>
      <family val="1"/>
    </font>
    <font>
      <sz val="7"/>
      <color rgb="FF000000"/>
      <name val="ＭＳ 明朝"/>
      <family val="1"/>
    </font>
    <font>
      <u/>
      <sz val="9"/>
      <color rgb="FF000000"/>
      <name val="ＭＳ 明朝"/>
      <family val="1"/>
    </font>
    <font>
      <sz val="20"/>
      <color rgb="FF000000"/>
      <name val="ＭＳ 明朝"/>
      <family val="1"/>
    </font>
    <font>
      <sz val="12"/>
      <color rgb="FF000000"/>
      <name val="ＭＳ 明朝"/>
      <family val="1"/>
    </font>
    <font>
      <b/>
      <sz val="14"/>
      <color rgb="FF000000"/>
      <name val="ＭＳ 明朝"/>
      <family val="1"/>
    </font>
    <font>
      <sz val="14"/>
      <color rgb="FF000000"/>
      <name val="ＭＳ 明朝"/>
      <family val="1"/>
    </font>
    <font>
      <sz val="2"/>
      <color rgb="FF000000"/>
      <name val="ＭＳ 明朝"/>
      <family val="1"/>
    </font>
    <font>
      <sz val="10"/>
      <color rgb="FF000000"/>
      <name val="ＭＳ ゴシック"/>
      <family val="3"/>
    </font>
    <font>
      <sz val="11"/>
      <color rgb="FF000000"/>
      <name val="ＭＳ Ｐゴシック"/>
      <family val="3"/>
    </font>
    <font>
      <b/>
      <sz val="22"/>
      <color indexed="8"/>
      <name val="ＭＳ 明朝"/>
      <family val="1"/>
    </font>
    <font>
      <sz val="12"/>
      <color theme="1"/>
      <name val="ＭＳ 明朝"/>
      <family val="1"/>
    </font>
    <font>
      <b/>
      <sz val="20"/>
      <color indexed="8"/>
      <name val="ＭＳ 明朝"/>
      <family val="1"/>
    </font>
    <font>
      <sz val="6"/>
      <color indexed="8"/>
      <name val="ＭＳ 明朝"/>
      <family val="1"/>
    </font>
    <font>
      <sz val="8"/>
      <color rgb="FF000000"/>
      <name val="HG創英角ｺﾞｼｯｸUB"/>
      <family val="3"/>
    </font>
    <font>
      <sz val="11"/>
      <color indexed="10"/>
      <name val="ＭＳ 明朝"/>
      <family val="1"/>
    </font>
    <font>
      <sz val="7"/>
      <name val="ＭＳ ゴシック"/>
      <family val="3"/>
      <charset val="128"/>
    </font>
    <font>
      <sz val="18"/>
      <name val="ＭＳ 明朝"/>
      <family val="1"/>
      <charset val="128"/>
    </font>
    <font>
      <sz val="12"/>
      <color theme="1"/>
      <name val="ＭＳ ゴシック"/>
      <family val="3"/>
      <charset val="128"/>
    </font>
    <font>
      <sz val="6"/>
      <name val="ＭＳ Ｐゴシック"/>
      <family val="2"/>
      <charset val="128"/>
      <scheme val="minor"/>
    </font>
    <font>
      <sz val="10"/>
      <color indexed="81"/>
      <name val="ＭＳ 明朝"/>
      <family val="1"/>
      <charset val="128"/>
    </font>
    <font>
      <b/>
      <sz val="14"/>
      <color theme="1"/>
      <name val="游ゴシック"/>
      <family val="3"/>
      <charset val="128"/>
    </font>
    <font>
      <sz val="14"/>
      <color theme="1"/>
      <name val="游ゴシック"/>
      <family val="3"/>
      <charset val="128"/>
    </font>
    <font>
      <sz val="12"/>
      <color theme="1"/>
      <name val="游ゴシック"/>
      <family val="3"/>
      <charset val="128"/>
    </font>
    <font>
      <b/>
      <sz val="20"/>
      <color theme="1"/>
      <name val="ＭＳ Ｐ明朝"/>
      <family val="1"/>
      <charset val="128"/>
    </font>
    <font>
      <sz val="11"/>
      <color theme="1"/>
      <name val="ＭＳ Ｐ明朝"/>
      <family val="1"/>
      <charset val="128"/>
    </font>
    <font>
      <sz val="11"/>
      <color theme="1"/>
      <name val="Century"/>
      <family val="1"/>
    </font>
    <font>
      <b/>
      <sz val="20"/>
      <color theme="1"/>
      <name val="Century"/>
      <family val="1"/>
    </font>
    <font>
      <sz val="10"/>
      <color theme="1"/>
      <name val="ＭＳ Ｐ明朝"/>
      <family val="1"/>
      <charset val="128"/>
    </font>
    <font>
      <b/>
      <sz val="12"/>
      <color theme="1"/>
      <name val="ＭＳ 明朝"/>
      <family val="1"/>
      <charset val="128"/>
    </font>
    <font>
      <sz val="10.5"/>
      <color theme="1"/>
      <name val="Century"/>
      <family val="1"/>
    </font>
    <font>
      <sz val="10.5"/>
      <color theme="1"/>
      <name val="ＭＳ Ｐ明朝"/>
      <family val="1"/>
      <charset val="128"/>
    </font>
    <font>
      <b/>
      <sz val="10"/>
      <name val="ＭＳ ゴシック"/>
      <family val="3"/>
      <charset val="128"/>
    </font>
    <font>
      <b/>
      <sz val="12"/>
      <name val="ＭＳ Ｐゴシック"/>
      <family val="3"/>
      <charset val="128"/>
      <scheme val="minor"/>
    </font>
    <font>
      <b/>
      <sz val="10"/>
      <name val="ＭＳ Ｐ明朝"/>
      <family val="1"/>
      <charset val="128"/>
    </font>
    <font>
      <sz val="10"/>
      <name val="ＭＳ Ｐ明朝"/>
      <family val="1"/>
      <charset val="128"/>
    </font>
    <font>
      <b/>
      <sz val="12"/>
      <name val="ＭＳ Ｐ明朝"/>
      <family val="1"/>
      <charset val="128"/>
    </font>
    <font>
      <b/>
      <sz val="18"/>
      <name val="ＭＳ Ｐ明朝"/>
      <family val="1"/>
      <charset val="128"/>
    </font>
    <font>
      <sz val="11"/>
      <name val="ＭＳ Ｐ明朝"/>
      <family val="1"/>
      <charset val="128"/>
    </font>
    <font>
      <sz val="10"/>
      <name val="ＭＳ Ｐゴシック"/>
      <family val="3"/>
      <charset val="128"/>
      <scheme val="minor"/>
    </font>
    <font>
      <sz val="16"/>
      <color theme="1"/>
      <name val="ＭＳ Ｐゴシック"/>
      <family val="3"/>
      <charset val="128"/>
      <scheme val="minor"/>
    </font>
    <font>
      <b/>
      <sz val="20"/>
      <color theme="1"/>
      <name val="ＭＳ Ｐゴシック"/>
      <family val="3"/>
      <charset val="128"/>
      <scheme val="minor"/>
    </font>
    <font>
      <sz val="12"/>
      <color theme="1"/>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12"/>
      <color theme="1"/>
      <name val="ＭＳ Ｐゴシック"/>
      <family val="2"/>
      <charset val="128"/>
      <scheme val="minor"/>
    </font>
    <font>
      <sz val="6"/>
      <color theme="1"/>
      <name val="ＭＳ Ｐゴシック"/>
      <family val="3"/>
      <charset val="128"/>
      <scheme val="minor"/>
    </font>
    <font>
      <sz val="7.5"/>
      <color theme="1"/>
      <name val="ＭＳ Ｐゴシック"/>
      <family val="3"/>
      <charset val="128"/>
      <scheme val="minor"/>
    </font>
    <font>
      <sz val="7"/>
      <color theme="1"/>
      <name val="ＭＳ Ｐゴシック"/>
      <family val="3"/>
      <charset val="128"/>
      <scheme val="minor"/>
    </font>
    <font>
      <u/>
      <sz val="8"/>
      <color theme="1"/>
      <name val="ＭＳ Ｐゴシック"/>
      <family val="3"/>
      <charset val="128"/>
      <scheme val="minor"/>
    </font>
    <font>
      <sz val="7.5"/>
      <color theme="1"/>
      <name val="ＭＳ Ｐゴシック"/>
      <family val="2"/>
      <charset val="128"/>
      <scheme val="minor"/>
    </font>
    <font>
      <b/>
      <sz val="14"/>
      <color indexed="81"/>
      <name val="MS P ゴシック"/>
      <family val="3"/>
      <charset val="128"/>
    </font>
    <font>
      <sz val="14"/>
      <color indexed="81"/>
      <name val="MS P ゴシック"/>
      <family val="3"/>
      <charset val="128"/>
    </font>
    <font>
      <sz val="9"/>
      <color indexed="81"/>
      <name val="MS P ゴシック"/>
      <family val="3"/>
      <charset val="128"/>
    </font>
    <font>
      <sz val="12"/>
      <color rgb="FF000000"/>
      <name val="ＭＳ 明朝"/>
      <family val="1"/>
      <charset val="128"/>
    </font>
    <font>
      <sz val="8"/>
      <color rgb="FF000000"/>
      <name val="ＭＳ 明朝"/>
      <family val="1"/>
      <charset val="128"/>
    </font>
    <font>
      <sz val="2"/>
      <color rgb="FF000000"/>
      <name val="ＭＳ 明朝"/>
      <family val="1"/>
      <charset val="128"/>
    </font>
  </fonts>
  <fills count="9">
    <fill>
      <patternFill patternType="none"/>
    </fill>
    <fill>
      <patternFill patternType="gray125"/>
    </fill>
    <fill>
      <patternFill patternType="solid">
        <fgColor indexed="42"/>
      </patternFill>
    </fill>
    <fill>
      <patternFill patternType="solid">
        <fgColor theme="0"/>
        <bgColor indexed="64"/>
      </patternFill>
    </fill>
    <fill>
      <patternFill patternType="solid">
        <fgColor theme="6" tint="0.39994506668294322"/>
        <bgColor indexed="64"/>
      </patternFill>
    </fill>
    <fill>
      <patternFill patternType="solid">
        <fgColor theme="6" tint="0.39997558519241921"/>
        <bgColor indexed="64"/>
      </patternFill>
    </fill>
    <fill>
      <patternFill patternType="solid">
        <fgColor rgb="FFCCFFCC"/>
        <bgColor indexed="64"/>
      </patternFill>
    </fill>
    <fill>
      <patternFill patternType="solid">
        <fgColor rgb="FFB0C979"/>
        <bgColor indexed="64"/>
      </patternFill>
    </fill>
    <fill>
      <patternFill patternType="solid">
        <fgColor theme="0" tint="-4.9989318521683403E-2"/>
        <bgColor indexed="64"/>
      </patternFill>
    </fill>
  </fills>
  <borders count="242">
    <border>
      <left/>
      <right/>
      <top/>
      <bottom/>
      <diagonal/>
    </border>
    <border>
      <left/>
      <right/>
      <top style="hair">
        <color indexed="64"/>
      </top>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right/>
      <top style="hair">
        <color indexed="64"/>
      </top>
      <bottom style="medium">
        <color indexed="64"/>
      </bottom>
      <diagonal/>
    </border>
    <border>
      <left style="thin">
        <color indexed="64"/>
      </left>
      <right/>
      <top style="hair">
        <color indexed="64"/>
      </top>
      <bottom/>
      <diagonal/>
    </border>
    <border>
      <left style="hair">
        <color indexed="64"/>
      </left>
      <right/>
      <top/>
      <bottom/>
      <diagonal/>
    </border>
    <border>
      <left/>
      <right/>
      <top style="medium">
        <color indexed="64"/>
      </top>
      <bottom/>
      <diagonal/>
    </border>
    <border>
      <left style="medium">
        <color indexed="23"/>
      </left>
      <right/>
      <top/>
      <bottom/>
      <diagonal/>
    </border>
    <border>
      <left/>
      <right style="medium">
        <color indexed="23"/>
      </right>
      <top/>
      <bottom/>
      <diagonal/>
    </border>
    <border>
      <left style="mediumDashed">
        <color indexed="23"/>
      </left>
      <right/>
      <top style="mediumDashed">
        <color indexed="23"/>
      </top>
      <bottom/>
      <diagonal/>
    </border>
    <border>
      <left/>
      <right/>
      <top style="mediumDashed">
        <color indexed="23"/>
      </top>
      <bottom/>
      <diagonal/>
    </border>
    <border>
      <left/>
      <right style="mediumDashed">
        <color indexed="23"/>
      </right>
      <top style="mediumDashed">
        <color indexed="23"/>
      </top>
      <bottom/>
      <diagonal/>
    </border>
    <border>
      <left style="mediumDashed">
        <color indexed="23"/>
      </left>
      <right/>
      <top/>
      <bottom/>
      <diagonal/>
    </border>
    <border>
      <left/>
      <right style="mediumDashed">
        <color indexed="23"/>
      </right>
      <top/>
      <bottom/>
      <diagonal/>
    </border>
    <border>
      <left style="mediumDashed">
        <color indexed="23"/>
      </left>
      <right/>
      <top/>
      <bottom style="mediumDashed">
        <color indexed="23"/>
      </bottom>
      <diagonal/>
    </border>
    <border>
      <left/>
      <right/>
      <top/>
      <bottom style="mediumDashed">
        <color indexed="23"/>
      </bottom>
      <diagonal/>
    </border>
    <border>
      <left/>
      <right style="mediumDashed">
        <color indexed="23"/>
      </right>
      <top/>
      <bottom style="mediumDashed">
        <color indexed="23"/>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style="medium">
        <color indexed="64"/>
      </left>
      <right/>
      <top style="thin">
        <color indexed="64"/>
      </top>
      <bottom/>
      <diagonal/>
    </border>
    <border>
      <left/>
      <right style="hair">
        <color indexed="64"/>
      </right>
      <top/>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hair">
        <color indexed="64"/>
      </left>
      <right/>
      <top style="thin">
        <color indexed="64"/>
      </top>
      <bottom/>
      <diagonal/>
    </border>
    <border>
      <left/>
      <right style="medium">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medium">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top style="dotted">
        <color indexed="23"/>
      </top>
      <bottom/>
      <diagonal/>
    </border>
    <border>
      <left/>
      <right/>
      <top style="double">
        <color indexed="23"/>
      </top>
      <bottom/>
      <diagonal/>
    </border>
    <border>
      <left/>
      <right/>
      <top/>
      <bottom style="double">
        <color indexed="23"/>
      </bottom>
      <diagonal/>
    </border>
    <border>
      <left style="medium">
        <color indexed="23"/>
      </left>
      <right/>
      <top style="medium">
        <color indexed="23"/>
      </top>
      <bottom style="thin">
        <color indexed="23"/>
      </bottom>
      <diagonal/>
    </border>
    <border>
      <left/>
      <right/>
      <top style="medium">
        <color indexed="23"/>
      </top>
      <bottom style="thin">
        <color indexed="23"/>
      </bottom>
      <diagonal/>
    </border>
    <border>
      <left/>
      <right style="medium">
        <color indexed="23"/>
      </right>
      <top style="medium">
        <color indexed="23"/>
      </top>
      <bottom style="thin">
        <color indexed="23"/>
      </bottom>
      <diagonal/>
    </border>
    <border>
      <left style="medium">
        <color indexed="23"/>
      </left>
      <right/>
      <top style="medium">
        <color indexed="23"/>
      </top>
      <bottom/>
      <diagonal/>
    </border>
    <border>
      <left/>
      <right/>
      <top style="medium">
        <color indexed="23"/>
      </top>
      <bottom/>
      <diagonal/>
    </border>
    <border>
      <left/>
      <right style="thin">
        <color indexed="23"/>
      </right>
      <top style="medium">
        <color indexed="23"/>
      </top>
      <bottom/>
      <diagonal/>
    </border>
    <border>
      <left style="thin">
        <color indexed="23"/>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thin">
        <color indexed="64"/>
      </right>
      <top style="medium">
        <color indexed="64"/>
      </top>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thin">
        <color auto="1"/>
      </right>
      <top/>
      <bottom style="medium">
        <color auto="1"/>
      </bottom>
      <diagonal/>
    </border>
    <border>
      <left/>
      <right style="hair">
        <color auto="1"/>
      </right>
      <top/>
      <bottom style="medium">
        <color indexed="64"/>
      </bottom>
      <diagonal/>
    </border>
    <border>
      <left/>
      <right style="medium">
        <color auto="1"/>
      </right>
      <top/>
      <bottom style="thin">
        <color auto="1"/>
      </bottom>
      <diagonal/>
    </border>
    <border>
      <left style="thin">
        <color auto="1"/>
      </left>
      <right/>
      <top/>
      <bottom style="medium">
        <color auto="1"/>
      </bottom>
      <diagonal/>
    </border>
    <border>
      <left style="thin">
        <color indexed="64"/>
      </left>
      <right style="thin">
        <color indexed="64"/>
      </right>
      <top/>
      <bottom style="thin">
        <color indexed="64"/>
      </bottom>
      <diagonal/>
    </border>
    <border>
      <left/>
      <right style="thin">
        <color auto="1"/>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diagonal/>
    </border>
    <border>
      <left/>
      <right style="hair">
        <color indexed="64"/>
      </right>
      <top style="thin">
        <color indexed="64"/>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medium">
        <color auto="1"/>
      </right>
      <top style="thin">
        <color auto="1"/>
      </top>
      <bottom/>
      <diagonal/>
    </border>
    <border>
      <left style="thin">
        <color indexed="23"/>
      </left>
      <right/>
      <top/>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23"/>
      </right>
      <top/>
      <bottom/>
      <diagonal/>
    </border>
    <border>
      <left style="medium">
        <color indexed="23"/>
      </left>
      <right/>
      <top style="thin">
        <color indexed="23"/>
      </top>
      <bottom/>
      <diagonal/>
    </border>
    <border>
      <left/>
      <right/>
      <top style="thin">
        <color indexed="23"/>
      </top>
      <bottom/>
      <diagonal/>
    </border>
    <border>
      <left/>
      <right style="medium">
        <color indexed="23"/>
      </right>
      <top style="thin">
        <color indexed="23"/>
      </top>
      <bottom/>
      <diagonal/>
    </border>
    <border>
      <left/>
      <right/>
      <top/>
      <bottom style="medium">
        <color indexed="23"/>
      </bottom>
      <diagonal/>
    </border>
    <border>
      <left/>
      <right style="medium">
        <color indexed="23"/>
      </right>
      <top/>
      <bottom style="medium">
        <color indexed="23"/>
      </bottom>
      <diagonal/>
    </border>
    <border>
      <left/>
      <right style="medium">
        <color indexed="23"/>
      </right>
      <top/>
      <bottom style="thin">
        <color indexed="23"/>
      </bottom>
      <diagonal/>
    </border>
    <border>
      <left style="medium">
        <color indexed="23"/>
      </left>
      <right style="medium">
        <color indexed="23"/>
      </right>
      <top/>
      <bottom style="thin">
        <color indexed="23"/>
      </bottom>
      <diagonal/>
    </border>
    <border>
      <left style="medium">
        <color indexed="23"/>
      </left>
      <right/>
      <top/>
      <bottom style="thin">
        <color indexed="23"/>
      </bottom>
      <diagonal/>
    </border>
    <border>
      <left style="thin">
        <color indexed="23"/>
      </left>
      <right/>
      <top style="thin">
        <color indexed="23"/>
      </top>
      <bottom/>
      <diagonal/>
    </border>
    <border>
      <left/>
      <right style="thin">
        <color indexed="23"/>
      </right>
      <top style="thin">
        <color indexed="23"/>
      </top>
      <bottom/>
      <diagonal/>
    </border>
    <border>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top style="thin">
        <color indexed="23"/>
      </top>
      <bottom style="double">
        <color indexed="23"/>
      </bottom>
      <diagonal/>
    </border>
    <border>
      <left style="medium">
        <color indexed="23"/>
      </left>
      <right/>
      <top/>
      <bottom style="medium">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auto="1"/>
      </left>
      <right/>
      <top style="thin">
        <color auto="1"/>
      </top>
      <bottom/>
      <diagonal/>
    </border>
    <border>
      <left/>
      <right style="hair">
        <color indexed="64"/>
      </right>
      <top/>
      <bottom style="thin">
        <color indexed="64"/>
      </bottom>
      <diagonal/>
    </border>
    <border>
      <left style="medium">
        <color indexed="64"/>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thin">
        <color indexed="23"/>
      </right>
      <top/>
      <bottom style="thin">
        <color theme="0" tint="-0.499984740745262"/>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bottom style="dotted">
        <color auto="1"/>
      </bottom>
      <diagonal/>
    </border>
    <border>
      <left/>
      <right/>
      <top/>
      <bottom style="double">
        <color auto="1"/>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auto="1"/>
      </top>
      <bottom style="thin">
        <color auto="1"/>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auto="1"/>
      </top>
      <bottom style="thin">
        <color auto="1"/>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style="thin">
        <color indexed="64"/>
      </bottom>
      <diagonal/>
    </border>
    <border>
      <left style="medium">
        <color indexed="64"/>
      </left>
      <right style="thin">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style="double">
        <color indexed="64"/>
      </top>
      <bottom style="thin">
        <color indexed="64"/>
      </bottom>
      <diagonal/>
    </border>
    <border>
      <left style="medium">
        <color indexed="64"/>
      </left>
      <right/>
      <top style="thin">
        <color auto="1"/>
      </top>
      <bottom style="medium">
        <color indexed="64"/>
      </bottom>
      <diagonal/>
    </border>
    <border>
      <left/>
      <right/>
      <top style="thin">
        <color indexed="64"/>
      </top>
      <bottom style="medium">
        <color indexed="64"/>
      </bottom>
      <diagonal/>
    </border>
    <border>
      <left style="double">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
      <left/>
      <right style="medium">
        <color indexed="64"/>
      </right>
      <top/>
      <bottom style="double">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auto="1"/>
      </bottom>
      <diagonal/>
    </border>
    <border>
      <left style="double">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double">
        <color indexed="64"/>
      </right>
      <top style="thin">
        <color auto="1"/>
      </top>
      <bottom style="medium">
        <color indexed="64"/>
      </bottom>
      <diagonal/>
    </border>
    <border>
      <left style="double">
        <color indexed="64"/>
      </left>
      <right/>
      <top style="thin">
        <color indexed="64"/>
      </top>
      <bottom style="medium">
        <color indexed="64"/>
      </bottom>
      <diagonal/>
    </border>
    <border>
      <left/>
      <right style="medium">
        <color indexed="64"/>
      </right>
      <top style="thin">
        <color auto="1"/>
      </top>
      <bottom style="medium">
        <color indexed="64"/>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s>
  <cellStyleXfs count="18">
    <xf numFmtId="0" fontId="0" fillId="0" borderId="0">
      <alignment vertical="center"/>
    </xf>
    <xf numFmtId="0" fontId="11" fillId="0" borderId="0">
      <alignment vertical="center"/>
    </xf>
    <xf numFmtId="0" fontId="11" fillId="0" borderId="0">
      <alignment vertical="center"/>
    </xf>
    <xf numFmtId="0" fontId="38" fillId="0" borderId="0">
      <alignment vertical="center"/>
    </xf>
    <xf numFmtId="0" fontId="11" fillId="0" borderId="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8" fillId="0" borderId="0">
      <alignment vertical="center"/>
    </xf>
    <xf numFmtId="0" fontId="62" fillId="0" borderId="0"/>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cellStyleXfs>
  <cellXfs count="1431">
    <xf numFmtId="0" fontId="0" fillId="0" borderId="0" xfId="0">
      <alignment vertical="center"/>
    </xf>
    <xf numFmtId="0" fontId="19" fillId="0" borderId="0" xfId="0" applyFont="1" applyAlignment="1">
      <alignment vertical="center" shrinkToFit="1"/>
    </xf>
    <xf numFmtId="0" fontId="0" fillId="0" borderId="0" xfId="0" applyAlignment="1">
      <alignment vertical="center" shrinkToFit="1"/>
    </xf>
    <xf numFmtId="0" fontId="17" fillId="0" borderId="14" xfId="2" applyFont="1" applyBorder="1" applyAlignment="1">
      <alignment horizontal="left" vertical="center"/>
    </xf>
    <xf numFmtId="0" fontId="17" fillId="0" borderId="13" xfId="2" applyFont="1" applyBorder="1" applyAlignment="1">
      <alignment horizontal="left" vertical="center"/>
    </xf>
    <xf numFmtId="0" fontId="17" fillId="0" borderId="12" xfId="2" applyFont="1" applyBorder="1" applyAlignment="1">
      <alignment horizontal="left" vertical="center"/>
    </xf>
    <xf numFmtId="0" fontId="18" fillId="0" borderId="0" xfId="2" applyFont="1" applyAlignment="1">
      <alignment horizontal="center" vertical="center"/>
    </xf>
    <xf numFmtId="0" fontId="13" fillId="0" borderId="0" xfId="2" applyFont="1" applyAlignment="1">
      <alignment horizontal="center" vertical="center"/>
    </xf>
    <xf numFmtId="0" fontId="25" fillId="0" borderId="11" xfId="2" applyFont="1" applyBorder="1" applyAlignment="1">
      <alignment horizontal="center" vertical="center"/>
    </xf>
    <xf numFmtId="0" fontId="25" fillId="0" borderId="0" xfId="2" applyFont="1" applyAlignment="1">
      <alignment horizontal="center" vertical="center"/>
    </xf>
    <xf numFmtId="0" fontId="25" fillId="0" borderId="10" xfId="2" applyFont="1" applyBorder="1" applyAlignment="1">
      <alignment horizontal="center" vertical="center"/>
    </xf>
    <xf numFmtId="0" fontId="19" fillId="0" borderId="0" xfId="2" applyFont="1" applyAlignment="1">
      <alignment horizontal="right" vertical="center"/>
    </xf>
    <xf numFmtId="0" fontId="19" fillId="0" borderId="0" xfId="0" applyFont="1">
      <alignment vertical="center"/>
    </xf>
    <xf numFmtId="0" fontId="15" fillId="0" borderId="0" xfId="2" applyFont="1" applyAlignment="1">
      <alignment horizontal="left" vertical="center"/>
    </xf>
    <xf numFmtId="0" fontId="30" fillId="0" borderId="0" xfId="2" applyFont="1">
      <alignment vertical="center"/>
    </xf>
    <xf numFmtId="0" fontId="15" fillId="0" borderId="0" xfId="2" applyFont="1">
      <alignment vertical="center"/>
    </xf>
    <xf numFmtId="179" fontId="29" fillId="0" borderId="0" xfId="2" applyNumberFormat="1" applyFont="1" applyAlignment="1">
      <alignment horizontal="left" vertical="center" wrapText="1"/>
    </xf>
    <xf numFmtId="179" fontId="29" fillId="0" borderId="0" xfId="2" applyNumberFormat="1" applyFont="1" applyAlignment="1">
      <alignment horizontal="left" vertical="center" shrinkToFit="1"/>
    </xf>
    <xf numFmtId="0" fontId="19" fillId="0" borderId="0" xfId="2" applyFont="1" applyAlignment="1">
      <alignment horizontal="left" vertical="center" wrapText="1"/>
    </xf>
    <xf numFmtId="0" fontId="19" fillId="0" borderId="0" xfId="2" applyFont="1" applyAlignment="1">
      <alignment horizontal="right" vertical="center" wrapText="1"/>
    </xf>
    <xf numFmtId="0" fontId="19" fillId="0" borderId="0" xfId="2" applyFont="1" applyAlignment="1">
      <alignment horizontal="center" vertical="center" wrapText="1"/>
    </xf>
    <xf numFmtId="0" fontId="19" fillId="0" borderId="0" xfId="2" applyFont="1" applyAlignment="1">
      <alignment horizontal="left" vertical="top" wrapText="1"/>
    </xf>
    <xf numFmtId="0" fontId="28" fillId="0" borderId="0" xfId="2" applyFont="1" applyAlignment="1">
      <alignment horizontal="center" vertical="center"/>
    </xf>
    <xf numFmtId="0" fontId="59" fillId="0" borderId="0" xfId="0" applyFont="1" applyAlignment="1">
      <alignment horizontal="center" vertical="center" shrinkToFit="1"/>
    </xf>
    <xf numFmtId="0" fontId="0" fillId="0" borderId="0" xfId="0" applyAlignment="1">
      <alignment horizontal="center"/>
    </xf>
    <xf numFmtId="0" fontId="0" fillId="0" borderId="93"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60" fillId="0" borderId="0" xfId="0" applyFont="1" applyAlignment="1">
      <alignment horizontal="left" vertical="center"/>
    </xf>
    <xf numFmtId="0" fontId="17" fillId="0" borderId="0" xfId="2" applyFont="1">
      <alignment vertical="center"/>
    </xf>
    <xf numFmtId="0" fontId="15" fillId="3" borderId="87" xfId="0" applyFont="1" applyFill="1" applyBorder="1" applyAlignment="1">
      <alignment horizontal="distributed" vertical="center" wrapText="1"/>
    </xf>
    <xf numFmtId="49" fontId="19" fillId="0" borderId="86" xfId="0" applyNumberFormat="1" applyFont="1" applyBorder="1" applyAlignment="1" applyProtection="1">
      <alignment horizontal="center" vertical="center"/>
      <protection locked="0"/>
    </xf>
    <xf numFmtId="0" fontId="17" fillId="0" borderId="0" xfId="2" applyFont="1" applyAlignment="1">
      <alignment horizontal="distributed" vertical="center"/>
    </xf>
    <xf numFmtId="0" fontId="24" fillId="0" borderId="87" xfId="0" applyFont="1" applyBorder="1" applyAlignment="1">
      <alignment horizontal="center" vertical="center"/>
    </xf>
    <xf numFmtId="0" fontId="24" fillId="0" borderId="0" xfId="1" applyFont="1" applyAlignment="1">
      <alignment horizontal="center" vertical="center"/>
    </xf>
    <xf numFmtId="0" fontId="19" fillId="0" borderId="0" xfId="0" applyFont="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84" xfId="0" applyFont="1" applyBorder="1" applyAlignment="1" applyProtection="1">
      <alignment horizontal="center" vertical="center"/>
      <protection locked="0"/>
    </xf>
    <xf numFmtId="0" fontId="24" fillId="0" borderId="88" xfId="0" applyFont="1" applyBorder="1" applyAlignment="1">
      <alignment horizontal="center" vertical="center"/>
    </xf>
    <xf numFmtId="0" fontId="24" fillId="0" borderId="85" xfId="0" applyFont="1" applyBorder="1" applyAlignment="1">
      <alignment horizontal="center" vertical="center"/>
    </xf>
    <xf numFmtId="0" fontId="24" fillId="0" borderId="86" xfId="0" applyFont="1" applyBorder="1" applyAlignment="1">
      <alignment horizontal="center" vertical="center"/>
    </xf>
    <xf numFmtId="0" fontId="24" fillId="0" borderId="0" xfId="2" applyFont="1">
      <alignment vertical="center"/>
    </xf>
    <xf numFmtId="0" fontId="19" fillId="0" borderId="0" xfId="2" applyFont="1" applyAlignment="1">
      <alignment horizontal="left" vertical="center"/>
    </xf>
    <xf numFmtId="0" fontId="11" fillId="0" borderId="0" xfId="2">
      <alignment vertical="center"/>
    </xf>
    <xf numFmtId="0" fontId="17" fillId="0" borderId="0" xfId="2" applyFont="1" applyAlignment="1">
      <alignment horizontal="center" vertical="center"/>
    </xf>
    <xf numFmtId="0" fontId="15" fillId="0" borderId="0" xfId="2" applyFont="1" applyAlignment="1">
      <alignment horizontal="center" vertical="center"/>
    </xf>
    <xf numFmtId="0" fontId="41" fillId="0" borderId="0" xfId="0" applyFont="1" applyAlignment="1">
      <alignment horizontal="center" vertical="center"/>
    </xf>
    <xf numFmtId="0" fontId="41" fillId="0" borderId="0" xfId="0" applyFont="1" applyAlignment="1">
      <alignment vertical="center" shrinkToFit="1"/>
    </xf>
    <xf numFmtId="0" fontId="40" fillId="0" borderId="0" xfId="0" applyFont="1" applyAlignment="1">
      <alignment horizontal="center" vertical="center" shrinkToFit="1"/>
    </xf>
    <xf numFmtId="0" fontId="40" fillId="0" borderId="2" xfId="0" applyFont="1" applyBorder="1" applyAlignment="1">
      <alignment vertical="center" shrinkToFit="1"/>
    </xf>
    <xf numFmtId="0" fontId="41" fillId="0" borderId="0" xfId="0" applyFont="1">
      <alignment vertical="center"/>
    </xf>
    <xf numFmtId="0" fontId="42" fillId="0" borderId="0" xfId="0" applyFont="1">
      <alignment vertical="center"/>
    </xf>
    <xf numFmtId="0" fontId="13" fillId="0" borderId="0" xfId="0" applyFont="1">
      <alignment vertical="center"/>
    </xf>
    <xf numFmtId="0" fontId="43" fillId="0" borderId="0" xfId="0" applyFont="1">
      <alignment vertical="center"/>
    </xf>
    <xf numFmtId="177" fontId="41" fillId="0" borderId="0" xfId="2" applyNumberFormat="1" applyFont="1">
      <alignment vertical="center"/>
    </xf>
    <xf numFmtId="49" fontId="41" fillId="0" borderId="0" xfId="0" applyNumberFormat="1" applyFont="1" applyAlignment="1">
      <alignment vertical="top"/>
    </xf>
    <xf numFmtId="0" fontId="19" fillId="0" borderId="0" xfId="2" applyFont="1" applyAlignment="1">
      <alignment vertical="top" wrapText="1"/>
    </xf>
    <xf numFmtId="0" fontId="19" fillId="0" borderId="0" xfId="2" applyFont="1" applyAlignment="1">
      <alignment vertical="center" wrapText="1"/>
    </xf>
    <xf numFmtId="0" fontId="44" fillId="0" borderId="0" xfId="2" applyFont="1" applyAlignment="1">
      <alignment horizontal="right" vertical="center"/>
    </xf>
    <xf numFmtId="0" fontId="41" fillId="0" borderId="0" xfId="2" applyFont="1" applyAlignment="1">
      <alignment horizontal="right" vertical="center"/>
    </xf>
    <xf numFmtId="180" fontId="13" fillId="0" borderId="0" xfId="0" applyNumberFormat="1" applyFont="1">
      <alignment vertical="center"/>
    </xf>
    <xf numFmtId="180" fontId="42" fillId="0" borderId="0" xfId="0" applyNumberFormat="1" applyFont="1">
      <alignment vertical="center"/>
    </xf>
    <xf numFmtId="49" fontId="41" fillId="0" borderId="0" xfId="0" applyNumberFormat="1" applyFont="1" applyAlignment="1">
      <alignment vertical="center" shrinkToFit="1"/>
    </xf>
    <xf numFmtId="49" fontId="19" fillId="0" borderId="0" xfId="2" applyNumberFormat="1" applyFont="1">
      <alignment vertical="center"/>
    </xf>
    <xf numFmtId="0" fontId="30" fillId="0" borderId="0" xfId="2" applyFont="1" applyAlignment="1">
      <alignment vertical="center" wrapText="1"/>
    </xf>
    <xf numFmtId="0" fontId="15" fillId="3" borderId="84" xfId="0" applyFont="1" applyFill="1" applyBorder="1" applyAlignment="1">
      <alignment horizontal="distributed" vertical="center" wrapText="1"/>
    </xf>
    <xf numFmtId="0" fontId="24" fillId="3" borderId="85" xfId="0" applyFont="1" applyFill="1" applyBorder="1" applyAlignment="1">
      <alignment vertical="center" wrapText="1"/>
    </xf>
    <xf numFmtId="0" fontId="24" fillId="3" borderId="88" xfId="0" applyFont="1" applyFill="1" applyBorder="1" applyAlignment="1">
      <alignment vertical="center" wrapText="1"/>
    </xf>
    <xf numFmtId="49" fontId="15" fillId="0" borderId="87" xfId="0" applyNumberFormat="1" applyFont="1" applyBorder="1" applyAlignment="1" applyProtection="1">
      <alignment horizontal="center" vertical="center"/>
      <protection locked="0"/>
    </xf>
    <xf numFmtId="49" fontId="19" fillId="0" borderId="0" xfId="0" applyNumberFormat="1" applyFont="1" applyAlignment="1" applyProtection="1">
      <alignment horizontal="center" vertical="center"/>
      <protection locked="0"/>
    </xf>
    <xf numFmtId="0" fontId="24" fillId="3" borderId="89" xfId="0" applyFont="1" applyFill="1" applyBorder="1" applyAlignment="1">
      <alignment vertical="center" wrapText="1"/>
    </xf>
    <xf numFmtId="0" fontId="24" fillId="3" borderId="84" xfId="0" applyFont="1" applyFill="1" applyBorder="1" applyAlignment="1">
      <alignment horizontal="center" vertical="center"/>
    </xf>
    <xf numFmtId="0" fontId="24" fillId="3" borderId="86" xfId="0" applyFont="1" applyFill="1" applyBorder="1" applyAlignment="1">
      <alignment horizontal="center" vertical="center"/>
    </xf>
    <xf numFmtId="0" fontId="24" fillId="3" borderId="87" xfId="0" applyFont="1" applyFill="1" applyBorder="1" applyAlignment="1">
      <alignment horizontal="center" vertical="center"/>
    </xf>
    <xf numFmtId="0" fontId="24" fillId="3" borderId="0" xfId="0" applyFont="1" applyFill="1" applyAlignment="1">
      <alignment horizontal="center" vertical="center"/>
    </xf>
    <xf numFmtId="0" fontId="15" fillId="3" borderId="87" xfId="0" applyFont="1" applyFill="1" applyBorder="1" applyAlignment="1" applyProtection="1">
      <alignment vertical="top" wrapText="1" shrinkToFit="1"/>
      <protection locked="0"/>
    </xf>
    <xf numFmtId="0" fontId="15" fillId="3" borderId="0" xfId="0" applyFont="1" applyFill="1" applyAlignment="1" applyProtection="1">
      <alignment vertical="top" wrapText="1" shrinkToFit="1"/>
      <protection locked="0"/>
    </xf>
    <xf numFmtId="0" fontId="15" fillId="3" borderId="88" xfId="0" applyFont="1" applyFill="1" applyBorder="1" applyAlignment="1" applyProtection="1">
      <alignment vertical="top" wrapText="1" shrinkToFit="1"/>
      <protection locked="0"/>
    </xf>
    <xf numFmtId="0" fontId="24" fillId="3" borderId="90" xfId="0" applyFont="1" applyFill="1" applyBorder="1" applyAlignment="1">
      <alignment horizontal="center" vertical="center"/>
    </xf>
    <xf numFmtId="0" fontId="24" fillId="3" borderId="91" xfId="0" applyFont="1" applyFill="1" applyBorder="1" applyAlignment="1">
      <alignment horizontal="center" vertical="center"/>
    </xf>
    <xf numFmtId="0" fontId="21" fillId="0" borderId="0" xfId="0" applyFont="1" applyAlignment="1">
      <alignment horizontal="center" vertical="center"/>
    </xf>
    <xf numFmtId="0" fontId="21" fillId="0" borderId="0" xfId="0" applyFont="1">
      <alignment vertical="center"/>
    </xf>
    <xf numFmtId="178" fontId="13" fillId="0" borderId="10" xfId="2" applyNumberFormat="1" applyFont="1" applyBorder="1">
      <alignment vertical="center"/>
    </xf>
    <xf numFmtId="178" fontId="13" fillId="0" borderId="0" xfId="2" applyNumberFormat="1" applyFont="1">
      <alignment vertical="center"/>
    </xf>
    <xf numFmtId="178" fontId="13" fillId="0" borderId="11" xfId="2" applyNumberFormat="1" applyFont="1" applyBorder="1">
      <alignment vertical="center"/>
    </xf>
    <xf numFmtId="178" fontId="17" fillId="0" borderId="15" xfId="2" applyNumberFormat="1" applyFont="1" applyBorder="1">
      <alignment vertical="center"/>
    </xf>
    <xf numFmtId="49" fontId="17" fillId="0" borderId="0" xfId="2" applyNumberFormat="1" applyFont="1" applyAlignment="1">
      <alignment horizontal="center" vertical="center"/>
    </xf>
    <xf numFmtId="0" fontId="16" fillId="0" borderId="16" xfId="2" applyFont="1" applyBorder="1" applyAlignment="1">
      <alignment horizontal="left" vertical="center" shrinkToFit="1"/>
    </xf>
    <xf numFmtId="0" fontId="17" fillId="0" borderId="15" xfId="2" applyFont="1" applyBorder="1">
      <alignment vertical="center"/>
    </xf>
    <xf numFmtId="0" fontId="16" fillId="0" borderId="16" xfId="2" applyFont="1" applyBorder="1" applyAlignment="1">
      <alignment horizontal="left" vertical="center"/>
    </xf>
    <xf numFmtId="0" fontId="17" fillId="0" borderId="17" xfId="2" applyFont="1" applyBorder="1">
      <alignment vertical="center"/>
    </xf>
    <xf numFmtId="0" fontId="17" fillId="0" borderId="18" xfId="2" applyFont="1" applyBorder="1">
      <alignment vertical="center"/>
    </xf>
    <xf numFmtId="0" fontId="17" fillId="0" borderId="18" xfId="2" applyFont="1" applyBorder="1" applyAlignment="1">
      <alignment horizontal="distributed" vertical="center"/>
    </xf>
    <xf numFmtId="0" fontId="16" fillId="0" borderId="19" xfId="2" applyFont="1" applyBorder="1" applyAlignment="1">
      <alignment horizontal="left" vertical="center"/>
    </xf>
    <xf numFmtId="0" fontId="28" fillId="0" borderId="0" xfId="2" applyFont="1">
      <alignment vertical="center"/>
    </xf>
    <xf numFmtId="0" fontId="15" fillId="0" borderId="0" xfId="2" applyFont="1" applyAlignment="1">
      <alignment vertical="top" wrapText="1"/>
    </xf>
    <xf numFmtId="0" fontId="30" fillId="0" borderId="0" xfId="2" applyFont="1" applyAlignment="1">
      <alignment vertical="top" wrapText="1"/>
    </xf>
    <xf numFmtId="49" fontId="15" fillId="0" borderId="0" xfId="2" applyNumberFormat="1" applyFont="1" applyAlignment="1">
      <alignment vertical="top" wrapText="1"/>
    </xf>
    <xf numFmtId="0" fontId="30" fillId="0" borderId="0" xfId="2" applyFont="1" applyAlignment="1">
      <alignment vertical="center" shrinkToFit="1"/>
    </xf>
    <xf numFmtId="0" fontId="18" fillId="0" borderId="0" xfId="2" applyFont="1" applyAlignment="1">
      <alignment vertical="center" shrinkToFit="1"/>
    </xf>
    <xf numFmtId="0" fontId="18" fillId="0" borderId="0" xfId="2" applyFont="1">
      <alignment vertical="center"/>
    </xf>
    <xf numFmtId="0" fontId="15" fillId="0" borderId="87" xfId="0" applyFont="1" applyBorder="1">
      <alignment vertical="center"/>
    </xf>
    <xf numFmtId="0" fontId="57" fillId="0" borderId="0" xfId="2" applyFont="1">
      <alignment vertical="center"/>
    </xf>
    <xf numFmtId="0" fontId="58" fillId="0" borderId="0" xfId="0" applyFont="1">
      <alignment vertical="center"/>
    </xf>
    <xf numFmtId="0" fontId="53" fillId="0" borderId="0" xfId="0" applyFont="1">
      <alignment vertical="center"/>
    </xf>
    <xf numFmtId="0" fontId="19" fillId="0" borderId="0" xfId="0" applyFont="1" applyProtection="1">
      <alignment vertical="center"/>
      <protection locked="0"/>
    </xf>
    <xf numFmtId="0" fontId="15" fillId="3" borderId="90" xfId="0" applyFont="1" applyFill="1" applyBorder="1" applyAlignment="1" applyProtection="1">
      <alignment vertical="top" wrapText="1" shrinkToFit="1"/>
      <protection locked="0"/>
    </xf>
    <xf numFmtId="0" fontId="15" fillId="3" borderId="91" xfId="0" applyFont="1" applyFill="1" applyBorder="1" applyAlignment="1" applyProtection="1">
      <alignment vertical="top" wrapText="1" shrinkToFit="1"/>
      <protection locked="0"/>
    </xf>
    <xf numFmtId="0" fontId="15" fillId="3" borderId="89" xfId="0" applyFont="1" applyFill="1" applyBorder="1" applyAlignment="1" applyProtection="1">
      <alignment vertical="top" wrapText="1" shrinkToFit="1"/>
      <protection locked="0"/>
    </xf>
    <xf numFmtId="0" fontId="61" fillId="0" borderId="0" xfId="0" applyFont="1">
      <alignment vertical="center"/>
    </xf>
    <xf numFmtId="0" fontId="60" fillId="0" borderId="0" xfId="0" applyFont="1">
      <alignment vertical="center"/>
    </xf>
    <xf numFmtId="0" fontId="0" fillId="0" borderId="93" xfId="0" applyBorder="1">
      <alignment vertical="center"/>
    </xf>
    <xf numFmtId="0" fontId="59" fillId="0" borderId="0" xfId="0" applyFont="1">
      <alignment vertical="center"/>
    </xf>
    <xf numFmtId="0" fontId="0" fillId="0" borderId="93" xfId="0" applyBorder="1" applyAlignment="1">
      <alignment horizontal="center" vertical="top"/>
    </xf>
    <xf numFmtId="0" fontId="41" fillId="0" borderId="23" xfId="0" applyFont="1" applyBorder="1">
      <alignment vertical="center"/>
    </xf>
    <xf numFmtId="0" fontId="15" fillId="0" borderId="0" xfId="0" applyFont="1" applyAlignment="1">
      <alignment vertical="center" wrapText="1"/>
    </xf>
    <xf numFmtId="0" fontId="56" fillId="0" borderId="0" xfId="8" applyFont="1" applyAlignment="1">
      <alignment vertical="top"/>
    </xf>
    <xf numFmtId="0" fontId="56" fillId="0" borderId="111" xfId="0" applyFont="1" applyBorder="1" applyAlignment="1">
      <alignment vertical="top"/>
    </xf>
    <xf numFmtId="14" fontId="56" fillId="0" borderId="111" xfId="0" applyNumberFormat="1" applyFont="1" applyBorder="1" applyAlignment="1">
      <alignment vertical="top"/>
    </xf>
    <xf numFmtId="0" fontId="56" fillId="8" borderId="114" xfId="0" applyFont="1" applyFill="1" applyBorder="1" applyAlignment="1">
      <alignment vertical="top"/>
    </xf>
    <xf numFmtId="0" fontId="56" fillId="0" borderId="111" xfId="0" applyFont="1" applyBorder="1" applyAlignment="1">
      <alignment vertical="top" shrinkToFit="1"/>
    </xf>
    <xf numFmtId="14" fontId="56" fillId="0" borderId="111" xfId="0" applyNumberFormat="1" applyFont="1" applyBorder="1" applyAlignment="1">
      <alignment vertical="top" shrinkToFit="1"/>
    </xf>
    <xf numFmtId="0" fontId="56" fillId="0" borderId="111" xfId="0" applyFont="1" applyBorder="1" applyAlignment="1">
      <alignment vertical="top" wrapText="1"/>
    </xf>
    <xf numFmtId="14" fontId="56" fillId="0" borderId="111" xfId="0" applyNumberFormat="1" applyFont="1" applyBorder="1" applyAlignment="1">
      <alignment vertical="top" wrapText="1"/>
    </xf>
    <xf numFmtId="0" fontId="56" fillId="8" borderId="112" xfId="0" applyFont="1" applyFill="1" applyBorder="1" applyAlignment="1">
      <alignment vertical="top"/>
    </xf>
    <xf numFmtId="0" fontId="56" fillId="8" borderId="113" xfId="0" applyFont="1" applyFill="1" applyBorder="1" applyAlignment="1">
      <alignment vertical="top"/>
    </xf>
    <xf numFmtId="0" fontId="56" fillId="8" borderId="117" xfId="0" applyFont="1" applyFill="1" applyBorder="1" applyAlignment="1">
      <alignment vertical="top"/>
    </xf>
    <xf numFmtId="0" fontId="56" fillId="8" borderId="115" xfId="0" applyFont="1" applyFill="1" applyBorder="1" applyAlignment="1">
      <alignment vertical="top"/>
    </xf>
    <xf numFmtId="0" fontId="56" fillId="8" borderId="111" xfId="0" applyFont="1" applyFill="1" applyBorder="1" applyAlignment="1">
      <alignment vertical="top"/>
    </xf>
    <xf numFmtId="0" fontId="56" fillId="8" borderId="116" xfId="0" applyFont="1" applyFill="1" applyBorder="1" applyAlignment="1">
      <alignment vertical="top"/>
    </xf>
    <xf numFmtId="0" fontId="56" fillId="8" borderId="118" xfId="0" applyFont="1" applyFill="1" applyBorder="1" applyAlignment="1">
      <alignment vertical="top"/>
    </xf>
    <xf numFmtId="0" fontId="63" fillId="8" borderId="111" xfId="0" applyFont="1" applyFill="1" applyBorder="1" applyAlignment="1">
      <alignment vertical="top"/>
    </xf>
    <xf numFmtId="49" fontId="56" fillId="0" borderId="111" xfId="0" applyNumberFormat="1" applyFont="1" applyBorder="1" applyAlignment="1">
      <alignment vertical="top" shrinkToFit="1"/>
    </xf>
    <xf numFmtId="0" fontId="24" fillId="0" borderId="146" xfId="1" applyFont="1" applyBorder="1" applyAlignment="1">
      <alignment horizontal="center" vertical="center"/>
    </xf>
    <xf numFmtId="0" fontId="24" fillId="0" borderId="154" xfId="0" applyFont="1" applyBorder="1" applyAlignment="1">
      <alignment horizontal="center" vertical="center"/>
    </xf>
    <xf numFmtId="0" fontId="24" fillId="0" borderId="139" xfId="0" applyFont="1" applyBorder="1" applyProtection="1">
      <alignment vertical="center"/>
      <protection locked="0"/>
    </xf>
    <xf numFmtId="0" fontId="24" fillId="0" borderId="147" xfId="0" applyFont="1" applyBorder="1" applyProtection="1">
      <alignment vertical="center"/>
      <protection locked="0"/>
    </xf>
    <xf numFmtId="0" fontId="24" fillId="0" borderId="154" xfId="0" applyFont="1" applyBorder="1">
      <alignment vertical="center"/>
    </xf>
    <xf numFmtId="0" fontId="24" fillId="0" borderId="146" xfId="0" applyFont="1" applyBorder="1">
      <alignment vertical="center"/>
    </xf>
    <xf numFmtId="0" fontId="19" fillId="0" borderId="139" xfId="0" applyFont="1" applyBorder="1" applyProtection="1">
      <alignment vertical="center"/>
      <protection locked="0"/>
    </xf>
    <xf numFmtId="0" fontId="19" fillId="0" borderId="147" xfId="0" applyFont="1" applyBorder="1" applyProtection="1">
      <alignment vertical="center"/>
      <protection locked="0"/>
    </xf>
    <xf numFmtId="0" fontId="19" fillId="0" borderId="137" xfId="0" applyFont="1" applyBorder="1" applyProtection="1">
      <alignment vertical="center"/>
      <protection locked="0"/>
    </xf>
    <xf numFmtId="0" fontId="41" fillId="0" borderId="100" xfId="0" applyFont="1" applyBorder="1">
      <alignment vertical="center"/>
    </xf>
    <xf numFmtId="0" fontId="41" fillId="0" borderId="100" xfId="0" applyFont="1" applyBorder="1" applyAlignment="1">
      <alignment vertical="center" shrinkToFit="1"/>
    </xf>
    <xf numFmtId="0" fontId="28" fillId="0" borderId="0" xfId="1" applyFont="1">
      <alignment vertical="center"/>
    </xf>
    <xf numFmtId="0" fontId="19" fillId="0" borderId="0" xfId="1" applyFont="1">
      <alignment vertical="center"/>
    </xf>
    <xf numFmtId="177" fontId="97" fillId="0" borderId="0" xfId="1" applyNumberFormat="1" applyFont="1">
      <alignment vertical="center"/>
    </xf>
    <xf numFmtId="0" fontId="45" fillId="0" borderId="0" xfId="1" applyFont="1" applyAlignment="1">
      <alignment horizontal="center" vertical="center"/>
    </xf>
    <xf numFmtId="177" fontId="25" fillId="0" borderId="0" xfId="1" applyNumberFormat="1" applyFont="1">
      <alignment vertical="center"/>
    </xf>
    <xf numFmtId="0" fontId="25" fillId="0" borderId="0" xfId="1" applyFont="1">
      <alignment vertical="center"/>
    </xf>
    <xf numFmtId="0" fontId="45" fillId="0" borderId="0" xfId="1" applyFont="1" applyAlignment="1">
      <alignment horizontal="left" vertical="center"/>
    </xf>
    <xf numFmtId="0" fontId="45" fillId="0" borderId="0" xfId="1" applyFont="1" applyAlignment="1" applyProtection="1">
      <alignment horizontal="center" vertical="center"/>
      <protection locked="0"/>
    </xf>
    <xf numFmtId="0" fontId="3" fillId="0" borderId="0" xfId="14">
      <alignment vertical="center"/>
    </xf>
    <xf numFmtId="0" fontId="101" fillId="0" borderId="0" xfId="0" applyFont="1">
      <alignment vertical="center"/>
    </xf>
    <xf numFmtId="0" fontId="102" fillId="0" borderId="161" xfId="0" applyFont="1" applyBorder="1" applyAlignment="1">
      <alignment horizontal="center" vertical="center"/>
    </xf>
    <xf numFmtId="0" fontId="102" fillId="0" borderId="162" xfId="0" applyFont="1" applyBorder="1" applyAlignment="1">
      <alignment horizontal="center" vertical="center"/>
    </xf>
    <xf numFmtId="0" fontId="102" fillId="0" borderId="163" xfId="0" applyFont="1" applyBorder="1" applyAlignment="1">
      <alignment horizontal="center" vertical="center"/>
    </xf>
    <xf numFmtId="0" fontId="56" fillId="0" borderId="0" xfId="0" applyFont="1">
      <alignment vertical="center"/>
    </xf>
    <xf numFmtId="0" fontId="102" fillId="0" borderId="164" xfId="0" applyFont="1" applyBorder="1" applyAlignment="1">
      <alignment horizontal="center" vertical="center"/>
    </xf>
    <xf numFmtId="0" fontId="102" fillId="0" borderId="20" xfId="0" applyFont="1" applyBorder="1">
      <alignment vertical="center"/>
    </xf>
    <xf numFmtId="0" fontId="102" fillId="0" borderId="165" xfId="0" applyFont="1" applyBorder="1" applyAlignment="1">
      <alignment horizontal="center" vertical="center"/>
    </xf>
    <xf numFmtId="0" fontId="102" fillId="0" borderId="166" xfId="0" applyFont="1" applyBorder="1">
      <alignment vertical="center"/>
    </xf>
    <xf numFmtId="0" fontId="102" fillId="0" borderId="167" xfId="0" applyFont="1" applyBorder="1" applyAlignment="1">
      <alignment horizontal="center" vertical="center"/>
    </xf>
    <xf numFmtId="0" fontId="102" fillId="0" borderId="168" xfId="0" applyFont="1" applyBorder="1" applyAlignment="1">
      <alignment horizontal="center" vertical="center"/>
    </xf>
    <xf numFmtId="0" fontId="102" fillId="0" borderId="169" xfId="0" applyFont="1" applyBorder="1">
      <alignment vertical="center"/>
    </xf>
    <xf numFmtId="0" fontId="102" fillId="0" borderId="170" xfId="0" applyFont="1" applyBorder="1" applyAlignment="1">
      <alignment horizontal="center" vertical="center"/>
    </xf>
    <xf numFmtId="0" fontId="56" fillId="0" borderId="0" xfId="0" applyFont="1" applyAlignment="1">
      <alignment horizontal="center" vertical="center"/>
    </xf>
    <xf numFmtId="0" fontId="102" fillId="0" borderId="109" xfId="0" applyFont="1" applyBorder="1">
      <alignment vertical="center"/>
    </xf>
    <xf numFmtId="0" fontId="102" fillId="0" borderId="171" xfId="0" applyFont="1" applyBorder="1" applyAlignment="1">
      <alignment horizontal="center" vertical="center"/>
    </xf>
    <xf numFmtId="0" fontId="102" fillId="0" borderId="172" xfId="0" applyFont="1" applyBorder="1">
      <alignment vertical="center"/>
    </xf>
    <xf numFmtId="0" fontId="102" fillId="0" borderId="173" xfId="0" applyFont="1" applyBorder="1" applyAlignment="1">
      <alignment horizontal="center" vertical="center"/>
    </xf>
    <xf numFmtId="0" fontId="102" fillId="0" borderId="175" xfId="0" applyFont="1" applyBorder="1" applyAlignment="1">
      <alignment horizontal="center" vertical="center"/>
    </xf>
    <xf numFmtId="0" fontId="106" fillId="0" borderId="0" xfId="15" applyFont="1" applyAlignment="1">
      <alignment vertical="top" wrapText="1"/>
    </xf>
    <xf numFmtId="0" fontId="2" fillId="0" borderId="0" xfId="15">
      <alignment vertical="center"/>
    </xf>
    <xf numFmtId="0" fontId="41" fillId="0" borderId="20" xfId="15" applyFont="1" applyBorder="1" applyAlignment="1">
      <alignment horizontal="center" vertical="center" wrapText="1"/>
    </xf>
    <xf numFmtId="0" fontId="41" fillId="0" borderId="94" xfId="15" applyFont="1" applyBorder="1" applyAlignment="1">
      <alignment horizontal="left" vertical="top" wrapText="1"/>
    </xf>
    <xf numFmtId="0" fontId="41" fillId="0" borderId="0" xfId="15" applyFont="1" applyAlignment="1">
      <alignment vertical="top" wrapText="1"/>
    </xf>
    <xf numFmtId="0" fontId="105" fillId="0" borderId="94" xfId="15" applyFont="1" applyBorder="1" applyAlignment="1">
      <alignment horizontal="left" vertical="top" wrapText="1"/>
    </xf>
    <xf numFmtId="0" fontId="105" fillId="0" borderId="0" xfId="15" applyFont="1" applyAlignment="1">
      <alignment vertical="top" wrapText="1"/>
    </xf>
    <xf numFmtId="0" fontId="41" fillId="0" borderId="94" xfId="15" applyFont="1" applyBorder="1" applyAlignment="1">
      <alignment vertical="top" wrapText="1"/>
    </xf>
    <xf numFmtId="0" fontId="41" fillId="0" borderId="95" xfId="15" applyFont="1" applyBorder="1" applyAlignment="1">
      <alignment vertical="top" wrapText="1"/>
    </xf>
    <xf numFmtId="0" fontId="41" fillId="0" borderId="93" xfId="15" applyFont="1" applyBorder="1" applyAlignment="1">
      <alignment vertical="top" wrapText="1"/>
    </xf>
    <xf numFmtId="0" fontId="41" fillId="0" borderId="96" xfId="15" applyFont="1" applyBorder="1" applyAlignment="1">
      <alignment vertical="top" wrapText="1"/>
    </xf>
    <xf numFmtId="0" fontId="41" fillId="0" borderId="181" xfId="15" applyFont="1" applyBorder="1" applyAlignment="1">
      <alignment horizontal="center" vertical="center" wrapText="1"/>
    </xf>
    <xf numFmtId="0" fontId="41" fillId="0" borderId="181" xfId="15" applyFont="1" applyBorder="1" applyAlignment="1">
      <alignment horizontal="center" vertical="center"/>
    </xf>
    <xf numFmtId="0" fontId="105" fillId="0" borderId="109" xfId="15" applyFont="1" applyBorder="1" applyAlignment="1">
      <alignment horizontal="center" vertical="center" wrapText="1"/>
    </xf>
    <xf numFmtId="0" fontId="41" fillId="0" borderId="109" xfId="15" applyFont="1" applyBorder="1" applyAlignment="1">
      <alignment vertical="center" wrapText="1"/>
    </xf>
    <xf numFmtId="0" fontId="105" fillId="0" borderId="20" xfId="15" applyFont="1" applyBorder="1" applyAlignment="1">
      <alignment horizontal="center" vertical="center" wrapText="1"/>
    </xf>
    <xf numFmtId="0" fontId="105" fillId="0" borderId="178" xfId="15" applyFont="1" applyBorder="1" applyAlignment="1">
      <alignment horizontal="center" vertical="top" wrapText="1"/>
    </xf>
    <xf numFmtId="0" fontId="105" fillId="0" borderId="180" xfId="15" applyFont="1" applyBorder="1" applyAlignment="1">
      <alignment horizontal="center" vertical="top" wrapText="1"/>
    </xf>
    <xf numFmtId="0" fontId="105" fillId="0" borderId="179" xfId="15" applyFont="1" applyBorder="1" applyAlignment="1">
      <alignment horizontal="center" vertical="top" wrapText="1"/>
    </xf>
    <xf numFmtId="0" fontId="105" fillId="0" borderId="20" xfId="15" applyFont="1" applyBorder="1" applyAlignment="1">
      <alignment vertical="top" wrapText="1"/>
    </xf>
    <xf numFmtId="0" fontId="41" fillId="0" borderId="179" xfId="15" applyFont="1" applyBorder="1" applyAlignment="1">
      <alignment horizontal="center" vertical="center" wrapText="1"/>
    </xf>
    <xf numFmtId="0" fontId="107" fillId="0" borderId="179" xfId="15" applyFont="1" applyBorder="1" applyAlignment="1">
      <alignment horizontal="left" vertical="center" wrapText="1"/>
    </xf>
    <xf numFmtId="0" fontId="105" fillId="0" borderId="0" xfId="15" applyFont="1" applyAlignment="1">
      <alignment vertical="center" wrapText="1"/>
    </xf>
    <xf numFmtId="0" fontId="52" fillId="0" borderId="0" xfId="15" applyFont="1" applyAlignment="1">
      <alignment vertical="center" wrapText="1"/>
    </xf>
    <xf numFmtId="0" fontId="104" fillId="0" borderId="20" xfId="15" applyFont="1" applyBorder="1" applyAlignment="1">
      <alignment horizontal="center" vertical="center" wrapText="1"/>
    </xf>
    <xf numFmtId="0" fontId="104" fillId="0" borderId="166" xfId="15" applyFont="1" applyBorder="1" applyAlignment="1">
      <alignment horizontal="center" vertical="center" wrapText="1"/>
    </xf>
    <xf numFmtId="0" fontId="41" fillId="0" borderId="109" xfId="15" applyFont="1" applyBorder="1" applyAlignment="1">
      <alignment horizontal="center" vertical="center" wrapText="1"/>
    </xf>
    <xf numFmtId="0" fontId="41" fillId="0" borderId="20" xfId="15" applyFont="1" applyBorder="1" applyAlignment="1">
      <alignment vertical="center" wrapText="1"/>
    </xf>
    <xf numFmtId="0" fontId="41" fillId="0" borderId="94" xfId="15" applyFont="1" applyBorder="1" applyAlignment="1">
      <alignment horizontal="center" vertical="center" wrapText="1"/>
    </xf>
    <xf numFmtId="0" fontId="41" fillId="0" borderId="0" xfId="15" applyFont="1" applyAlignment="1">
      <alignment horizontal="center" vertical="center" wrapText="1"/>
    </xf>
    <xf numFmtId="0" fontId="41" fillId="0" borderId="0" xfId="15" applyFont="1" applyAlignment="1">
      <alignment horizontal="left" vertical="center" wrapText="1"/>
    </xf>
    <xf numFmtId="0" fontId="41" fillId="0" borderId="126" xfId="15" applyFont="1" applyBorder="1" applyAlignment="1">
      <alignment horizontal="left" vertical="center" wrapText="1"/>
    </xf>
    <xf numFmtId="0" fontId="47" fillId="0" borderId="155" xfId="15" applyFont="1" applyBorder="1" applyAlignment="1">
      <alignment horizontal="center" vertical="center" wrapText="1"/>
    </xf>
    <xf numFmtId="0" fontId="47" fillId="0" borderId="110" xfId="15" applyFont="1" applyBorder="1" applyAlignment="1">
      <alignment horizontal="center" vertical="center" wrapText="1"/>
    </xf>
    <xf numFmtId="0" fontId="47" fillId="0" borderId="95" xfId="15" applyFont="1" applyBorder="1" applyAlignment="1">
      <alignment horizontal="center" vertical="center" wrapText="1"/>
    </xf>
    <xf numFmtId="0" fontId="47" fillId="0" borderId="96" xfId="15" applyFont="1" applyBorder="1" applyAlignment="1">
      <alignment horizontal="center" vertical="center" wrapText="1"/>
    </xf>
    <xf numFmtId="0" fontId="109" fillId="0" borderId="0" xfId="15" applyFont="1" applyAlignment="1">
      <alignment vertical="top" wrapText="1"/>
    </xf>
    <xf numFmtId="0" fontId="41" fillId="0" borderId="0" xfId="15" applyFont="1" applyAlignment="1">
      <alignment vertical="center" wrapText="1"/>
    </xf>
    <xf numFmtId="0" fontId="47" fillId="0" borderId="20" xfId="15" applyFont="1" applyBorder="1" applyAlignment="1">
      <alignment horizontal="center" vertical="center" wrapText="1"/>
    </xf>
    <xf numFmtId="0" fontId="47" fillId="0" borderId="0" xfId="15" applyFont="1" applyAlignment="1">
      <alignment horizontal="center" vertical="top" wrapText="1"/>
    </xf>
    <xf numFmtId="0" fontId="47" fillId="0" borderId="20" xfId="15" applyFont="1" applyBorder="1" applyAlignment="1">
      <alignment vertical="center" wrapText="1"/>
    </xf>
    <xf numFmtId="0" fontId="47" fillId="0" borderId="0" xfId="15" applyFont="1" applyAlignment="1">
      <alignment vertical="top" wrapText="1"/>
    </xf>
    <xf numFmtId="0" fontId="110" fillId="0" borderId="189" xfId="15" applyFont="1" applyBorder="1" applyAlignment="1">
      <alignment horizontal="center" vertical="center" wrapText="1"/>
    </xf>
    <xf numFmtId="0" fontId="47" fillId="0" borderId="20" xfId="15" applyFont="1" applyBorder="1" applyAlignment="1">
      <alignment horizontal="right" vertical="center" wrapText="1"/>
    </xf>
    <xf numFmtId="0" fontId="47" fillId="0" borderId="0" xfId="15" applyFont="1" applyAlignment="1">
      <alignment horizontal="right" vertical="top" wrapText="1"/>
    </xf>
    <xf numFmtId="0" fontId="47" fillId="0" borderId="109" xfId="15" applyFont="1" applyBorder="1" applyAlignment="1">
      <alignment horizontal="center" vertical="top" wrapText="1"/>
    </xf>
    <xf numFmtId="0" fontId="109" fillId="0" borderId="109" xfId="15" applyFont="1" applyBorder="1" applyAlignment="1">
      <alignment horizontal="justify" vertical="top" wrapText="1"/>
    </xf>
    <xf numFmtId="0" fontId="47" fillId="0" borderId="20" xfId="15" applyFont="1" applyBorder="1" applyAlignment="1">
      <alignment horizontal="center" vertical="top" wrapText="1"/>
    </xf>
    <xf numFmtId="0" fontId="109" fillId="0" borderId="20" xfId="15" applyFont="1" applyBorder="1" applyAlignment="1">
      <alignment horizontal="justify" vertical="top" wrapText="1"/>
    </xf>
    <xf numFmtId="0" fontId="111" fillId="0" borderId="0" xfId="1" applyFont="1">
      <alignment vertical="center"/>
    </xf>
    <xf numFmtId="0" fontId="24" fillId="0" borderId="0" xfId="1" applyFont="1">
      <alignment vertical="center"/>
    </xf>
    <xf numFmtId="0" fontId="112" fillId="0" borderId="0" xfId="1" applyFont="1" applyAlignment="1">
      <alignment horizontal="center" vertical="center" shrinkToFit="1"/>
    </xf>
    <xf numFmtId="0" fontId="113" fillId="0" borderId="0" xfId="1" applyFont="1">
      <alignment vertical="center"/>
    </xf>
    <xf numFmtId="0" fontId="114" fillId="0" borderId="0" xfId="1" applyFont="1">
      <alignment vertical="center"/>
    </xf>
    <xf numFmtId="0" fontId="115" fillId="0" borderId="0" xfId="1" applyFont="1" applyAlignment="1">
      <alignment horizontal="center" vertical="center" shrinkToFit="1"/>
    </xf>
    <xf numFmtId="0" fontId="117" fillId="0" borderId="181" xfId="1" applyFont="1" applyBorder="1" applyAlignment="1">
      <alignment horizontal="distributed" vertical="center" justifyLastLine="1"/>
    </xf>
    <xf numFmtId="0" fontId="117" fillId="0" borderId="181" xfId="1" applyFont="1" applyBorder="1" applyAlignment="1">
      <alignment horizontal="center" vertical="center" wrapText="1" justifyLastLine="1"/>
    </xf>
    <xf numFmtId="0" fontId="117" fillId="0" borderId="181" xfId="1" applyFont="1" applyBorder="1" applyAlignment="1">
      <alignment horizontal="center" vertical="center" wrapText="1"/>
    </xf>
    <xf numFmtId="0" fontId="118" fillId="0" borderId="0" xfId="1" applyFont="1" applyAlignment="1">
      <alignment horizontal="distributed" vertical="center" justifyLastLine="1"/>
    </xf>
    <xf numFmtId="0" fontId="114" fillId="0" borderId="109" xfId="1" applyFont="1" applyBorder="1" applyAlignment="1">
      <alignment vertical="center" shrinkToFit="1"/>
    </xf>
    <xf numFmtId="0" fontId="114" fillId="0" borderId="109" xfId="1" applyFont="1" applyBorder="1" applyAlignment="1">
      <alignment horizontal="center" vertical="center" shrinkToFit="1"/>
    </xf>
    <xf numFmtId="57" fontId="114" fillId="0" borderId="109" xfId="1" applyNumberFormat="1" applyFont="1" applyBorder="1" applyAlignment="1">
      <alignment vertical="center" shrinkToFit="1"/>
    </xf>
    <xf numFmtId="49" fontId="114" fillId="0" borderId="109" xfId="1" applyNumberFormat="1" applyFont="1" applyBorder="1" applyAlignment="1">
      <alignment horizontal="right" vertical="center" shrinkToFit="1"/>
    </xf>
    <xf numFmtId="181" fontId="114" fillId="0" borderId="109" xfId="1" applyNumberFormat="1" applyFont="1" applyBorder="1" applyAlignment="1">
      <alignment vertical="center" shrinkToFit="1"/>
    </xf>
    <xf numFmtId="0" fontId="114" fillId="0" borderId="20" xfId="1" applyFont="1" applyBorder="1" applyAlignment="1">
      <alignment vertical="center" shrinkToFit="1"/>
    </xf>
    <xf numFmtId="0" fontId="114" fillId="0" borderId="20" xfId="1" applyFont="1" applyBorder="1" applyAlignment="1">
      <alignment horizontal="center" vertical="center" shrinkToFit="1"/>
    </xf>
    <xf numFmtId="57" fontId="114" fillId="0" borderId="20" xfId="1" applyNumberFormat="1" applyFont="1" applyBorder="1" applyAlignment="1">
      <alignment vertical="center" shrinkToFit="1"/>
    </xf>
    <xf numFmtId="49" fontId="114" fillId="0" borderId="20" xfId="1" applyNumberFormat="1" applyFont="1" applyBorder="1" applyAlignment="1">
      <alignment horizontal="right" vertical="center" shrinkToFit="1"/>
    </xf>
    <xf numFmtId="181" fontId="114" fillId="0" borderId="20" xfId="1" applyNumberFormat="1" applyFont="1" applyBorder="1" applyAlignment="1">
      <alignment vertical="center" shrinkToFit="1"/>
    </xf>
    <xf numFmtId="49" fontId="114" fillId="0" borderId="20" xfId="1" applyNumberFormat="1" applyFont="1" applyBorder="1" applyAlignment="1">
      <alignment vertical="center" shrinkToFit="1"/>
    </xf>
    <xf numFmtId="0" fontId="114" fillId="0" borderId="0" xfId="1" applyFont="1" applyAlignment="1">
      <alignment vertical="center" shrinkToFit="1"/>
    </xf>
    <xf numFmtId="0" fontId="114" fillId="0" borderId="0" xfId="1" applyFont="1" applyAlignment="1">
      <alignment horizontal="center" vertical="center" shrinkToFit="1"/>
    </xf>
    <xf numFmtId="49" fontId="114" fillId="0" borderId="0" xfId="1" applyNumberFormat="1" applyFont="1" applyAlignment="1">
      <alignment vertical="center" shrinkToFit="1"/>
    </xf>
    <xf numFmtId="181" fontId="114" fillId="0" borderId="0" xfId="1" applyNumberFormat="1" applyFont="1" applyAlignment="1">
      <alignment vertical="center" shrinkToFit="1"/>
    </xf>
    <xf numFmtId="0" fontId="117" fillId="0" borderId="0" xfId="1" applyFont="1">
      <alignment vertical="center"/>
    </xf>
    <xf numFmtId="0" fontId="2" fillId="0" borderId="0" xfId="16">
      <alignment vertical="center"/>
    </xf>
    <xf numFmtId="182" fontId="2" fillId="0" borderId="0" xfId="16" applyNumberFormat="1">
      <alignment vertical="center"/>
    </xf>
    <xf numFmtId="0" fontId="52" fillId="0" borderId="0" xfId="16" applyFont="1">
      <alignment vertical="center"/>
    </xf>
    <xf numFmtId="182" fontId="52" fillId="0" borderId="0" xfId="16" applyNumberFormat="1" applyFont="1">
      <alignment vertical="center"/>
    </xf>
    <xf numFmtId="0" fontId="52" fillId="0" borderId="0" xfId="16" applyFont="1" applyAlignment="1">
      <alignment horizontal="right" vertical="center"/>
    </xf>
    <xf numFmtId="0" fontId="52" fillId="0" borderId="0" xfId="16" applyFont="1" applyAlignment="1">
      <alignment horizontal="left" vertical="center"/>
    </xf>
    <xf numFmtId="0" fontId="52" fillId="0" borderId="0" xfId="16" applyFont="1" applyAlignment="1">
      <alignment vertical="center" wrapText="1"/>
    </xf>
    <xf numFmtId="0" fontId="52" fillId="0" borderId="178" xfId="16" applyFont="1" applyBorder="1">
      <alignment vertical="center"/>
    </xf>
    <xf numFmtId="0" fontId="52" fillId="0" borderId="179" xfId="16" applyFont="1" applyBorder="1" applyAlignment="1">
      <alignment horizontal="right" vertical="center"/>
    </xf>
    <xf numFmtId="0" fontId="52" fillId="0" borderId="179" xfId="16" applyFont="1" applyBorder="1">
      <alignment vertical="center"/>
    </xf>
    <xf numFmtId="0" fontId="52" fillId="0" borderId="180" xfId="16" applyFont="1" applyBorder="1">
      <alignment vertical="center"/>
    </xf>
    <xf numFmtId="0" fontId="119" fillId="0" borderId="0" xfId="0" applyFont="1">
      <alignment vertical="center"/>
    </xf>
    <xf numFmtId="0" fontId="60" fillId="0" borderId="0" xfId="0" applyFont="1" applyAlignment="1">
      <alignment horizontal="center" vertical="center"/>
    </xf>
    <xf numFmtId="0" fontId="121" fillId="0" borderId="0" xfId="0" applyFont="1">
      <alignment vertical="center"/>
    </xf>
    <xf numFmtId="0" fontId="0" fillId="0" borderId="190" xfId="0" applyBorder="1">
      <alignment vertical="center"/>
    </xf>
    <xf numFmtId="0" fontId="122" fillId="0" borderId="0" xfId="17" applyFont="1">
      <alignment vertical="center"/>
    </xf>
    <xf numFmtId="0" fontId="123" fillId="0" borderId="0" xfId="17" applyFont="1">
      <alignment vertical="center"/>
    </xf>
    <xf numFmtId="0" fontId="50" fillId="0" borderId="0" xfId="17" applyFont="1" applyAlignment="1">
      <alignment horizontal="right" vertical="center"/>
    </xf>
    <xf numFmtId="0" fontId="50" fillId="0" borderId="0" xfId="17" applyFont="1">
      <alignment vertical="center"/>
    </xf>
    <xf numFmtId="0" fontId="121" fillId="0" borderId="0" xfId="17" applyFont="1">
      <alignment vertical="center"/>
    </xf>
    <xf numFmtId="0" fontId="50" fillId="0" borderId="190" xfId="17" applyFont="1" applyBorder="1">
      <alignment vertical="center"/>
    </xf>
    <xf numFmtId="0" fontId="125" fillId="0" borderId="193" xfId="17" applyFont="1" applyBorder="1" applyAlignment="1">
      <alignment horizontal="center" vertical="center"/>
    </xf>
    <xf numFmtId="0" fontId="50" fillId="0" borderId="109" xfId="17" applyFont="1" applyBorder="1" applyAlignment="1">
      <alignment horizontal="center" vertical="center"/>
    </xf>
    <xf numFmtId="0" fontId="50" fillId="0" borderId="178" xfId="17" applyFont="1" applyBorder="1">
      <alignment vertical="center"/>
    </xf>
    <xf numFmtId="0" fontId="50" fillId="0" borderId="179" xfId="17" applyFont="1" applyBorder="1">
      <alignment vertical="center"/>
    </xf>
    <xf numFmtId="0" fontId="50" fillId="0" borderId="179" xfId="17" applyFont="1" applyBorder="1" applyAlignment="1">
      <alignment horizontal="right" vertical="center"/>
    </xf>
    <xf numFmtId="0" fontId="50" fillId="0" borderId="180" xfId="17" applyFont="1" applyBorder="1">
      <alignment vertical="center"/>
    </xf>
    <xf numFmtId="0" fontId="50" fillId="0" borderId="20" xfId="17" applyFont="1" applyBorder="1" applyAlignment="1">
      <alignment horizontal="center" vertical="center"/>
    </xf>
    <xf numFmtId="0" fontId="50" fillId="0" borderId="178" xfId="17" applyFont="1" applyBorder="1" applyAlignment="1">
      <alignment horizontal="left" vertical="center"/>
    </xf>
    <xf numFmtId="0" fontId="50" fillId="0" borderId="197" xfId="17" applyFont="1" applyBorder="1">
      <alignment vertical="center"/>
    </xf>
    <xf numFmtId="0" fontId="126" fillId="0" borderId="166" xfId="17" applyFont="1" applyBorder="1" applyAlignment="1">
      <alignment horizontal="center" vertical="center"/>
    </xf>
    <xf numFmtId="0" fontId="50" fillId="0" borderId="155" xfId="17" applyFont="1" applyBorder="1">
      <alignment vertical="center"/>
    </xf>
    <xf numFmtId="0" fontId="50" fillId="0" borderId="127" xfId="17" applyFont="1" applyBorder="1" applyAlignment="1">
      <alignment horizontal="right" vertical="center"/>
    </xf>
    <xf numFmtId="0" fontId="50" fillId="0" borderId="110" xfId="17" applyFont="1" applyBorder="1">
      <alignment vertical="center"/>
    </xf>
    <xf numFmtId="0" fontId="50" fillId="0" borderId="95" xfId="17" applyFont="1" applyBorder="1">
      <alignment vertical="center"/>
    </xf>
    <xf numFmtId="0" fontId="50" fillId="0" borderId="93" xfId="17" applyFont="1" applyBorder="1" applyAlignment="1">
      <alignment horizontal="right" vertical="center"/>
    </xf>
    <xf numFmtId="0" fontId="50" fillId="0" borderId="96" xfId="17" applyFont="1" applyBorder="1">
      <alignment vertical="center"/>
    </xf>
    <xf numFmtId="0" fontId="127" fillId="0" borderId="166" xfId="17" applyFont="1" applyBorder="1" applyAlignment="1">
      <alignment horizontal="center" vertical="center" wrapText="1"/>
    </xf>
    <xf numFmtId="0" fontId="50" fillId="0" borderId="155" xfId="17" applyFont="1" applyBorder="1" applyAlignment="1">
      <alignment horizontal="left" vertical="center"/>
    </xf>
    <xf numFmtId="0" fontId="128" fillId="0" borderId="127" xfId="17" applyFont="1" applyBorder="1" applyAlignment="1">
      <alignment vertical="center" wrapText="1"/>
    </xf>
    <xf numFmtId="0" fontId="50" fillId="0" borderId="127" xfId="17" applyFont="1" applyBorder="1">
      <alignment vertical="center"/>
    </xf>
    <xf numFmtId="0" fontId="128" fillId="0" borderId="127" xfId="17" applyFont="1" applyBorder="1" applyAlignment="1">
      <alignment horizontal="center" vertical="center"/>
    </xf>
    <xf numFmtId="0" fontId="50" fillId="0" borderId="127" xfId="17" applyFont="1" applyBorder="1" applyAlignment="1">
      <alignment horizontal="left" vertical="center"/>
    </xf>
    <xf numFmtId="0" fontId="122" fillId="0" borderId="185" xfId="17" applyFont="1" applyBorder="1" applyAlignment="1">
      <alignment horizontal="center" vertical="center"/>
    </xf>
    <xf numFmtId="0" fontId="122" fillId="0" borderId="197" xfId="17" applyFont="1" applyBorder="1" applyAlignment="1">
      <alignment horizontal="center" vertical="center"/>
    </xf>
    <xf numFmtId="0" fontId="122" fillId="0" borderId="210" xfId="17" applyFont="1" applyBorder="1" applyAlignment="1">
      <alignment horizontal="right" vertical="center"/>
    </xf>
    <xf numFmtId="0" fontId="122" fillId="0" borderId="127" xfId="17" applyFont="1" applyBorder="1">
      <alignment vertical="center"/>
    </xf>
    <xf numFmtId="0" fontId="122" fillId="0" borderId="127" xfId="17" applyFont="1" applyBorder="1" applyAlignment="1">
      <alignment horizontal="right" vertical="center"/>
    </xf>
    <xf numFmtId="0" fontId="122" fillId="0" borderId="110" xfId="17" applyFont="1" applyBorder="1">
      <alignment vertical="center"/>
    </xf>
    <xf numFmtId="0" fontId="129" fillId="0" borderId="178" xfId="17" applyFont="1" applyBorder="1">
      <alignment vertical="center"/>
    </xf>
    <xf numFmtId="0" fontId="122" fillId="0" borderId="179" xfId="17" applyFont="1" applyBorder="1">
      <alignment vertical="center"/>
    </xf>
    <xf numFmtId="0" fontId="122" fillId="0" borderId="211" xfId="17" applyFont="1" applyBorder="1">
      <alignment vertical="center"/>
    </xf>
    <xf numFmtId="0" fontId="122" fillId="0" borderId="212" xfId="17" applyFont="1" applyBorder="1" applyAlignment="1">
      <alignment horizontal="right" vertical="center"/>
    </xf>
    <xf numFmtId="0" fontId="122" fillId="0" borderId="93" xfId="17" applyFont="1" applyBorder="1">
      <alignment vertical="center"/>
    </xf>
    <xf numFmtId="0" fontId="122" fillId="0" borderId="93" xfId="17" applyFont="1" applyBorder="1" applyAlignment="1">
      <alignment horizontal="right" vertical="center"/>
    </xf>
    <xf numFmtId="0" fontId="122" fillId="0" borderId="96" xfId="17" applyFont="1" applyBorder="1">
      <alignment vertical="center"/>
    </xf>
    <xf numFmtId="0" fontId="122" fillId="0" borderId="178" xfId="17" applyFont="1" applyBorder="1">
      <alignment vertical="center"/>
    </xf>
    <xf numFmtId="0" fontId="122" fillId="0" borderId="211" xfId="17" applyFont="1" applyBorder="1" applyAlignment="1">
      <alignment horizontal="right" vertical="center"/>
    </xf>
    <xf numFmtId="0" fontId="122" fillId="0" borderId="155" xfId="17" applyFont="1" applyBorder="1">
      <alignment vertical="center"/>
    </xf>
    <xf numFmtId="0" fontId="122" fillId="0" borderId="213" xfId="17" applyFont="1" applyBorder="1" applyAlignment="1">
      <alignment horizontal="right" vertical="center"/>
    </xf>
    <xf numFmtId="0" fontId="122" fillId="0" borderId="198" xfId="17" applyFont="1" applyBorder="1">
      <alignment vertical="center"/>
    </xf>
    <xf numFmtId="0" fontId="122" fillId="0" borderId="187" xfId="17" applyFont="1" applyBorder="1">
      <alignment vertical="center"/>
    </xf>
    <xf numFmtId="0" fontId="50" fillId="0" borderId="187" xfId="17" applyFont="1" applyBorder="1" applyAlignment="1">
      <alignment horizontal="right" vertical="center"/>
    </xf>
    <xf numFmtId="0" fontId="125" fillId="0" borderId="187" xfId="17" applyFont="1" applyBorder="1" applyAlignment="1">
      <alignment horizontal="left" vertical="center"/>
    </xf>
    <xf numFmtId="0" fontId="122" fillId="0" borderId="214" xfId="17" applyFont="1" applyBorder="1">
      <alignment vertical="center"/>
    </xf>
    <xf numFmtId="0" fontId="122" fillId="0" borderId="215" xfId="17" applyFont="1" applyBorder="1">
      <alignment vertical="center"/>
    </xf>
    <xf numFmtId="0" fontId="122" fillId="0" borderId="216" xfId="17" applyFont="1" applyBorder="1">
      <alignment vertical="center"/>
    </xf>
    <xf numFmtId="0" fontId="50" fillId="0" borderId="216" xfId="17" applyFont="1" applyBorder="1" applyAlignment="1">
      <alignment horizontal="right" vertical="center"/>
    </xf>
    <xf numFmtId="0" fontId="122" fillId="0" borderId="217" xfId="17" applyFont="1" applyBorder="1" applyAlignment="1">
      <alignment horizontal="right" vertical="center"/>
    </xf>
    <xf numFmtId="0" fontId="122" fillId="0" borderId="218" xfId="17" applyFont="1" applyBorder="1">
      <alignment vertical="center"/>
    </xf>
    <xf numFmtId="0" fontId="122" fillId="0" borderId="218" xfId="17" applyFont="1" applyBorder="1" applyAlignment="1">
      <alignment horizontal="right" vertical="center"/>
    </xf>
    <xf numFmtId="0" fontId="122" fillId="0" borderId="219" xfId="17" applyFont="1" applyBorder="1">
      <alignment vertical="center"/>
    </xf>
    <xf numFmtId="0" fontId="122" fillId="0" borderId="135" xfId="17" applyFont="1" applyBorder="1">
      <alignment vertical="center"/>
    </xf>
    <xf numFmtId="0" fontId="122" fillId="0" borderId="231" xfId="17" applyFont="1" applyBorder="1" applyAlignment="1">
      <alignment horizontal="right" vertical="center"/>
    </xf>
    <xf numFmtId="0" fontId="122" fillId="0" borderId="179" xfId="17" applyFont="1" applyBorder="1" applyAlignment="1">
      <alignment horizontal="right" vertical="center"/>
    </xf>
    <xf numFmtId="0" fontId="122" fillId="0" borderId="237" xfId="17" applyFont="1" applyBorder="1" applyAlignment="1">
      <alignment horizontal="center" vertical="center"/>
    </xf>
    <xf numFmtId="0" fontId="102" fillId="0" borderId="174" xfId="0" applyFont="1" applyBorder="1" applyAlignment="1">
      <alignment horizontal="center" vertical="center"/>
    </xf>
    <xf numFmtId="0" fontId="23" fillId="0" borderId="0" xfId="2" applyFont="1" applyAlignment="1">
      <alignment horizontal="left" vertical="center"/>
    </xf>
    <xf numFmtId="0" fontId="23" fillId="0" borderId="0" xfId="2" applyFont="1" applyAlignment="1">
      <alignment horizontal="center" vertical="center"/>
    </xf>
    <xf numFmtId="0" fontId="23" fillId="0" borderId="0" xfId="2" applyFont="1">
      <alignment vertical="center"/>
    </xf>
    <xf numFmtId="0" fontId="25" fillId="0" borderId="0" xfId="2" applyFont="1" applyAlignment="1">
      <alignment vertical="top" wrapText="1"/>
    </xf>
    <xf numFmtId="0" fontId="25" fillId="0" borderId="0" xfId="2" applyFont="1" applyAlignment="1">
      <alignment vertical="top"/>
    </xf>
    <xf numFmtId="0" fontId="41" fillId="0" borderId="0" xfId="2" applyFont="1" applyAlignment="1">
      <alignment horizontal="center" vertical="center"/>
    </xf>
    <xf numFmtId="0" fontId="23" fillId="0" borderId="0" xfId="2" applyFont="1" applyAlignment="1">
      <alignment vertical="top"/>
    </xf>
    <xf numFmtId="0" fontId="45" fillId="0" borderId="0" xfId="0" applyFont="1">
      <alignment vertical="center"/>
    </xf>
    <xf numFmtId="0" fontId="45" fillId="0" borderId="0" xfId="2" applyFont="1" applyAlignment="1">
      <alignment horizontal="center" vertical="center"/>
    </xf>
    <xf numFmtId="0" fontId="23" fillId="0" borderId="0" xfId="2" applyFont="1" applyAlignment="1">
      <alignment vertical="center" wrapText="1"/>
    </xf>
    <xf numFmtId="0" fontId="23" fillId="0" borderId="0" xfId="2" applyFont="1" applyAlignment="1">
      <alignment horizontal="left" vertical="top"/>
    </xf>
    <xf numFmtId="0" fontId="23" fillId="0" borderId="0" xfId="2" applyFont="1" applyAlignment="1">
      <alignment horizontal="left" vertical="center" wrapText="1"/>
    </xf>
    <xf numFmtId="0" fontId="45" fillId="0" borderId="0" xfId="2" applyFont="1" applyAlignment="1">
      <alignment vertical="center" shrinkToFit="1"/>
    </xf>
    <xf numFmtId="49" fontId="45" fillId="0" borderId="0" xfId="0" applyNumberFormat="1" applyFont="1" applyAlignment="1">
      <alignment vertical="top"/>
    </xf>
    <xf numFmtId="0" fontId="45" fillId="0" borderId="0" xfId="2" applyFont="1">
      <alignment vertical="center"/>
    </xf>
    <xf numFmtId="0" fontId="23" fillId="0" borderId="0" xfId="2" applyFont="1" applyAlignment="1">
      <alignment horizontal="right" vertical="center"/>
    </xf>
    <xf numFmtId="0" fontId="45" fillId="0" borderId="0" xfId="2" applyFont="1" applyAlignment="1">
      <alignment horizontal="right" vertical="center"/>
    </xf>
    <xf numFmtId="49" fontId="23" fillId="0" borderId="0" xfId="2" applyNumberFormat="1" applyFont="1">
      <alignment vertical="center"/>
    </xf>
    <xf numFmtId="0" fontId="23" fillId="0" borderId="0" xfId="2" applyFont="1" applyAlignment="1">
      <alignment vertical="top" wrapText="1"/>
    </xf>
    <xf numFmtId="0" fontId="45" fillId="0" borderId="0" xfId="0" applyFont="1" applyAlignment="1">
      <alignment horizontal="left" vertical="center"/>
    </xf>
    <xf numFmtId="179" fontId="29" fillId="0" borderId="0" xfId="2" applyNumberFormat="1" applyFont="1" applyAlignment="1">
      <alignment vertical="center" shrinkToFit="1"/>
    </xf>
    <xf numFmtId="179" fontId="29" fillId="0" borderId="0" xfId="2" applyNumberFormat="1" applyFont="1" applyAlignment="1">
      <alignment horizontal="left" vertical="center"/>
    </xf>
    <xf numFmtId="0" fontId="25" fillId="0" borderId="0" xfId="1" applyFont="1" applyAlignment="1">
      <alignment vertical="center" wrapText="1"/>
    </xf>
    <xf numFmtId="0" fontId="19" fillId="0" borderId="0" xfId="2" applyFont="1">
      <alignment vertical="center"/>
    </xf>
    <xf numFmtId="0" fontId="45" fillId="0" borderId="0" xfId="0" applyFont="1" applyAlignment="1">
      <alignment horizontal="right" vertical="center"/>
    </xf>
    <xf numFmtId="179" fontId="23" fillId="0" borderId="0" xfId="2" applyNumberFormat="1" applyFont="1" applyAlignment="1">
      <alignment vertical="center" shrinkToFit="1"/>
    </xf>
    <xf numFmtId="0" fontId="102" fillId="0" borderId="20" xfId="0" applyFont="1" applyBorder="1" applyAlignment="1">
      <alignment horizontal="left" vertical="center"/>
    </xf>
    <xf numFmtId="0" fontId="102" fillId="0" borderId="164" xfId="0" applyFont="1" applyBorder="1" applyAlignment="1">
      <alignment horizontal="center" vertical="center"/>
    </xf>
    <xf numFmtId="0" fontId="100" fillId="0" borderId="0" xfId="0" applyFont="1" applyAlignment="1">
      <alignment horizontal="center" vertical="center"/>
    </xf>
    <xf numFmtId="0" fontId="40" fillId="0" borderId="27" xfId="0" applyFont="1" applyBorder="1" applyAlignment="1">
      <alignment horizontal="center" vertical="center" shrinkToFit="1"/>
    </xf>
    <xf numFmtId="0" fontId="40" fillId="0" borderId="3" xfId="0" applyFont="1" applyBorder="1" applyAlignment="1">
      <alignment vertical="center" shrinkToFit="1"/>
    </xf>
    <xf numFmtId="0" fontId="40" fillId="0" borderId="31" xfId="0" applyFont="1" applyBorder="1" applyAlignment="1">
      <alignment vertical="center" shrinkToFit="1"/>
    </xf>
    <xf numFmtId="0" fontId="40" fillId="0" borderId="3" xfId="0" applyFont="1" applyBorder="1" applyAlignment="1">
      <alignment horizontal="center" vertical="center" shrinkToFit="1"/>
    </xf>
    <xf numFmtId="0" fontId="40" fillId="0" borderId="31" xfId="0" applyFont="1" applyBorder="1" applyAlignment="1">
      <alignment horizontal="center" vertical="center" shrinkToFit="1"/>
    </xf>
    <xf numFmtId="0" fontId="19" fillId="0" borderId="25" xfId="0" applyFont="1" applyBorder="1" applyAlignment="1" applyProtection="1">
      <alignment horizontal="center" vertical="center" shrinkToFit="1"/>
      <protection locked="0"/>
    </xf>
    <xf numFmtId="0" fontId="19" fillId="0" borderId="1" xfId="0" applyFont="1" applyBorder="1" applyAlignment="1" applyProtection="1">
      <alignment vertical="center" shrinkToFit="1"/>
      <protection locked="0"/>
    </xf>
    <xf numFmtId="0" fontId="19" fillId="0" borderId="30" xfId="0" applyFont="1" applyBorder="1" applyAlignment="1" applyProtection="1">
      <alignment vertical="center" shrinkToFit="1"/>
      <protection locked="0"/>
    </xf>
    <xf numFmtId="0" fontId="19" fillId="0" borderId="8" xfId="0" applyFont="1" applyBorder="1" applyAlignment="1" applyProtection="1">
      <alignment vertical="center" shrinkToFit="1"/>
      <protection locked="0"/>
    </xf>
    <xf numFmtId="0" fontId="19" fillId="0" borderId="0" xfId="0" applyFont="1" applyAlignment="1" applyProtection="1">
      <alignment vertical="center" shrinkToFit="1"/>
      <protection locked="0"/>
    </xf>
    <xf numFmtId="0" fontId="19" fillId="0" borderId="23" xfId="0" applyFont="1" applyBorder="1" applyAlignment="1" applyProtection="1">
      <alignment vertical="center" shrinkToFit="1"/>
      <protection locked="0"/>
    </xf>
    <xf numFmtId="0" fontId="19" fillId="0" borderId="27" xfId="0" applyFont="1" applyBorder="1" applyAlignment="1" applyProtection="1">
      <alignment vertical="center" shrinkToFit="1"/>
      <protection locked="0"/>
    </xf>
    <xf numFmtId="0" fontId="19" fillId="0" borderId="3" xfId="0" applyFont="1" applyBorder="1" applyAlignment="1" applyProtection="1">
      <alignment vertical="center" shrinkToFit="1"/>
      <protection locked="0"/>
    </xf>
    <xf numFmtId="0" fontId="19" fillId="0" borderId="31" xfId="0" applyFont="1" applyBorder="1" applyAlignment="1" applyProtection="1">
      <alignment vertical="center" shrinkToFit="1"/>
      <protection locked="0"/>
    </xf>
    <xf numFmtId="0" fontId="40" fillId="0" borderId="25" xfId="0" applyFont="1" applyBorder="1" applyAlignment="1">
      <alignment horizontal="center" vertical="center" shrinkToFit="1"/>
    </xf>
    <xf numFmtId="0" fontId="40" fillId="0" borderId="1" xfId="0" applyFont="1" applyBorder="1" applyAlignment="1">
      <alignment horizontal="center" vertical="center" shrinkToFit="1"/>
    </xf>
    <xf numFmtId="0" fontId="40" fillId="0" borderId="8" xfId="0" applyFont="1" applyBorder="1" applyAlignment="1">
      <alignment horizontal="center" vertical="center" shrinkToFit="1"/>
    </xf>
    <xf numFmtId="0" fontId="40" fillId="0" borderId="0" xfId="0" applyFont="1" applyAlignment="1">
      <alignment horizontal="center" vertical="center" shrinkToFit="1"/>
    </xf>
    <xf numFmtId="0" fontId="41" fillId="0" borderId="1" xfId="0" applyFont="1" applyBorder="1" applyAlignment="1">
      <alignment horizontal="center" vertical="center" shrinkToFit="1"/>
    </xf>
    <xf numFmtId="0" fontId="41" fillId="0" borderId="0" xfId="0" applyFont="1" applyAlignment="1">
      <alignment horizontal="center" vertical="center" shrinkToFit="1"/>
    </xf>
    <xf numFmtId="0" fontId="41" fillId="0" borderId="3" xfId="0" applyFont="1" applyBorder="1" applyAlignment="1">
      <alignment horizontal="center" vertical="center" shrinkToFit="1"/>
    </xf>
    <xf numFmtId="49" fontId="41" fillId="0" borderId="25" xfId="0" applyNumberFormat="1" applyFont="1" applyBorder="1" applyAlignment="1">
      <alignment horizontal="center" vertical="center" shrinkToFit="1"/>
    </xf>
    <xf numFmtId="49" fontId="41" fillId="0" borderId="1" xfId="0" applyNumberFormat="1" applyFont="1" applyBorder="1" applyAlignment="1">
      <alignment horizontal="center" vertical="center" shrinkToFit="1"/>
    </xf>
    <xf numFmtId="49" fontId="41" fillId="0" borderId="30" xfId="0" applyNumberFormat="1" applyFont="1" applyBorder="1" applyAlignment="1">
      <alignment horizontal="center" vertical="center" shrinkToFit="1"/>
    </xf>
    <xf numFmtId="49" fontId="41" fillId="0" borderId="8" xfId="0" applyNumberFormat="1" applyFont="1" applyBorder="1" applyAlignment="1">
      <alignment horizontal="center" vertical="center" shrinkToFit="1"/>
    </xf>
    <xf numFmtId="49" fontId="41" fillId="0" borderId="0" xfId="0" applyNumberFormat="1" applyFont="1" applyAlignment="1">
      <alignment horizontal="center" vertical="center" shrinkToFit="1"/>
    </xf>
    <xf numFmtId="49" fontId="41" fillId="0" borderId="23" xfId="0" applyNumberFormat="1" applyFont="1" applyBorder="1" applyAlignment="1">
      <alignment horizontal="center" vertical="center" shrinkToFit="1"/>
    </xf>
    <xf numFmtId="49" fontId="41" fillId="0" borderId="27" xfId="0" applyNumberFormat="1" applyFont="1" applyBorder="1" applyAlignment="1">
      <alignment horizontal="center" vertical="center" shrinkToFit="1"/>
    </xf>
    <xf numFmtId="49" fontId="41" fillId="0" borderId="3" xfId="0" applyNumberFormat="1" applyFont="1" applyBorder="1" applyAlignment="1">
      <alignment horizontal="center" vertical="center" shrinkToFit="1"/>
    </xf>
    <xf numFmtId="49" fontId="41" fillId="0" borderId="31" xfId="0" applyNumberFormat="1" applyFont="1" applyBorder="1" applyAlignment="1">
      <alignment horizontal="center" vertical="center" shrinkToFit="1"/>
    </xf>
    <xf numFmtId="0" fontId="41" fillId="3" borderId="25" xfId="0" applyFont="1" applyFill="1" applyBorder="1" applyAlignment="1">
      <alignment horizontal="center" vertical="center" shrinkToFit="1"/>
    </xf>
    <xf numFmtId="0" fontId="41" fillId="3" borderId="1" xfId="0" applyFont="1" applyFill="1" applyBorder="1" applyAlignment="1">
      <alignment horizontal="center" vertical="center" shrinkToFit="1"/>
    </xf>
    <xf numFmtId="0" fontId="41" fillId="3" borderId="8" xfId="0" applyFont="1" applyFill="1" applyBorder="1" applyAlignment="1">
      <alignment horizontal="center" vertical="center" shrinkToFit="1"/>
    </xf>
    <xf numFmtId="0" fontId="41" fillId="3" borderId="0" xfId="0" applyFont="1" applyFill="1" applyAlignment="1">
      <alignment horizontal="center" vertical="center" shrinkToFit="1"/>
    </xf>
    <xf numFmtId="0" fontId="41" fillId="3" borderId="27" xfId="0" applyFont="1" applyFill="1" applyBorder="1" applyAlignment="1">
      <alignment horizontal="center" vertical="center" shrinkToFit="1"/>
    </xf>
    <xf numFmtId="0" fontId="41" fillId="3" borderId="3" xfId="0" applyFont="1" applyFill="1" applyBorder="1" applyAlignment="1">
      <alignment horizontal="center" vertical="center" shrinkToFit="1"/>
    </xf>
    <xf numFmtId="0" fontId="39" fillId="3" borderId="1" xfId="0" applyFont="1" applyFill="1" applyBorder="1" applyAlignment="1">
      <alignment horizontal="center" vertical="center" shrinkToFit="1"/>
    </xf>
    <xf numFmtId="0" fontId="39" fillId="3" borderId="30" xfId="0" applyFont="1" applyFill="1" applyBorder="1" applyAlignment="1">
      <alignment horizontal="center" vertical="center" shrinkToFit="1"/>
    </xf>
    <xf numFmtId="0" fontId="39" fillId="3" borderId="0" xfId="0" applyFont="1" applyFill="1" applyAlignment="1">
      <alignment horizontal="center" vertical="center" shrinkToFit="1"/>
    </xf>
    <xf numFmtId="0" fontId="39" fillId="3" borderId="23" xfId="0" applyFont="1" applyFill="1" applyBorder="1" applyAlignment="1">
      <alignment horizontal="center" vertical="center" shrinkToFit="1"/>
    </xf>
    <xf numFmtId="0" fontId="40" fillId="3" borderId="1" xfId="0" applyFont="1" applyFill="1" applyBorder="1" applyAlignment="1">
      <alignment horizontal="center" vertical="center" shrinkToFit="1"/>
    </xf>
    <xf numFmtId="0" fontId="40" fillId="3" borderId="0" xfId="0" applyFont="1" applyFill="1" applyAlignment="1">
      <alignment horizontal="center" vertical="center" shrinkToFit="1"/>
    </xf>
    <xf numFmtId="0" fontId="40" fillId="3" borderId="30" xfId="0" applyFont="1" applyFill="1" applyBorder="1" applyAlignment="1">
      <alignment horizontal="center" vertical="center" shrinkToFit="1"/>
    </xf>
    <xf numFmtId="0" fontId="40" fillId="3" borderId="23" xfId="0" applyFont="1" applyFill="1" applyBorder="1" applyAlignment="1">
      <alignment horizontal="center" vertical="center" shrinkToFit="1"/>
    </xf>
    <xf numFmtId="0" fontId="40" fillId="3" borderId="3" xfId="0" applyFont="1" applyFill="1" applyBorder="1" applyAlignment="1">
      <alignment horizontal="center" vertical="center" shrinkToFit="1"/>
    </xf>
    <xf numFmtId="0" fontId="40" fillId="3" borderId="31" xfId="0" applyFont="1" applyFill="1" applyBorder="1" applyAlignment="1">
      <alignment horizontal="center" vertical="center" shrinkToFit="1"/>
    </xf>
    <xf numFmtId="0" fontId="39" fillId="3" borderId="3" xfId="0" applyFont="1" applyFill="1" applyBorder="1" applyAlignment="1">
      <alignment horizontal="center" vertical="center" shrinkToFit="1"/>
    </xf>
    <xf numFmtId="0" fontId="39" fillId="3" borderId="31" xfId="0" applyFont="1" applyFill="1" applyBorder="1" applyAlignment="1">
      <alignment horizontal="center" vertical="center" shrinkToFit="1"/>
    </xf>
    <xf numFmtId="0" fontId="0" fillId="0" borderId="1" xfId="0" applyBorder="1" applyAlignment="1">
      <alignment horizontal="center" vertical="center" shrinkToFit="1"/>
    </xf>
    <xf numFmtId="0" fontId="10" fillId="0" borderId="0" xfId="0" applyFont="1" applyAlignment="1">
      <alignment horizontal="center" vertical="center" shrinkToFit="1"/>
    </xf>
    <xf numFmtId="0" fontId="41" fillId="0" borderId="0" xfId="0" applyFont="1" applyAlignment="1">
      <alignment horizontal="center" shrinkToFit="1"/>
    </xf>
    <xf numFmtId="0" fontId="41" fillId="0" borderId="0" xfId="0" applyFont="1" applyAlignment="1">
      <alignment horizontal="distributed" shrinkToFit="1"/>
    </xf>
    <xf numFmtId="0" fontId="45" fillId="0" borderId="0" xfId="0" applyFont="1" applyAlignment="1">
      <alignment horizontal="center" vertical="center" shrinkToFit="1"/>
    </xf>
    <xf numFmtId="0" fontId="41" fillId="0" borderId="0" xfId="0" applyFont="1" applyAlignment="1">
      <alignment horizontal="center" vertical="top" shrinkToFit="1"/>
    </xf>
    <xf numFmtId="0" fontId="41" fillId="0" borderId="0" xfId="0" applyFont="1" applyAlignment="1">
      <alignment horizontal="distributed" vertical="top" shrinkToFit="1"/>
    </xf>
    <xf numFmtId="0" fontId="41" fillId="0" borderId="0" xfId="0" applyFont="1" applyAlignment="1">
      <alignment horizontal="left" vertical="center" shrinkToFit="1"/>
    </xf>
    <xf numFmtId="0" fontId="41" fillId="0" borderId="29" xfId="0" applyFont="1" applyBorder="1" applyAlignment="1">
      <alignment horizontal="left" vertical="center" shrinkToFit="1"/>
    </xf>
    <xf numFmtId="0" fontId="41" fillId="0" borderId="102" xfId="0" applyFont="1" applyBorder="1" applyAlignment="1">
      <alignment horizontal="left" vertical="center" shrinkToFit="1"/>
    </xf>
    <xf numFmtId="0" fontId="41" fillId="0" borderId="103" xfId="0" applyFont="1" applyBorder="1" applyAlignment="1">
      <alignment horizontal="left" vertical="center" shrinkToFit="1"/>
    </xf>
    <xf numFmtId="0" fontId="41" fillId="0" borderId="97" xfId="0" applyFont="1" applyBorder="1" applyAlignment="1">
      <alignment horizontal="center" vertical="center" shrinkToFit="1"/>
    </xf>
    <xf numFmtId="0" fontId="41" fillId="0" borderId="98" xfId="0" applyFont="1" applyBorder="1" applyAlignment="1">
      <alignment horizontal="center" vertical="center" shrinkToFit="1"/>
    </xf>
    <xf numFmtId="0" fontId="41" fillId="0" borderId="131" xfId="0" applyFont="1" applyBorder="1" applyAlignment="1">
      <alignment horizontal="center" vertical="center" shrinkToFit="1"/>
    </xf>
    <xf numFmtId="0" fontId="41" fillId="0" borderId="104" xfId="0" applyFont="1" applyBorder="1" applyAlignment="1">
      <alignment horizontal="center" vertical="center" shrinkToFit="1"/>
    </xf>
    <xf numFmtId="0" fontId="41" fillId="0" borderId="123" xfId="0" applyFont="1" applyBorder="1" applyAlignment="1">
      <alignment horizontal="center" vertical="center" shrinkToFit="1"/>
    </xf>
    <xf numFmtId="0" fontId="41" fillId="0" borderId="133" xfId="0" applyFont="1" applyBorder="1" applyAlignment="1">
      <alignment horizontal="center" vertical="center" shrinkToFit="1"/>
    </xf>
    <xf numFmtId="0" fontId="41" fillId="0" borderId="132" xfId="0" applyFont="1" applyBorder="1" applyAlignment="1">
      <alignment horizontal="center" vertical="center" shrinkToFit="1"/>
    </xf>
    <xf numFmtId="0" fontId="41" fillId="0" borderId="48" xfId="0" applyFont="1" applyBorder="1" applyAlignment="1">
      <alignment horizontal="center" vertical="center" shrinkToFit="1"/>
    </xf>
    <xf numFmtId="0" fontId="42" fillId="4" borderId="98" xfId="0" applyFont="1" applyFill="1" applyBorder="1" applyAlignment="1" applyProtection="1">
      <alignment horizontal="center" vertical="center" shrinkToFit="1"/>
      <protection locked="0"/>
    </xf>
    <xf numFmtId="0" fontId="42" fillId="4" borderId="123" xfId="0" applyFont="1" applyFill="1" applyBorder="1" applyAlignment="1" applyProtection="1">
      <alignment horizontal="center" vertical="center" shrinkToFit="1"/>
      <protection locked="0"/>
    </xf>
    <xf numFmtId="0" fontId="42" fillId="5" borderId="98" xfId="0" applyFont="1" applyFill="1" applyBorder="1" applyAlignment="1" applyProtection="1">
      <alignment horizontal="center" vertical="center" shrinkToFit="1"/>
      <protection locked="0"/>
    </xf>
    <xf numFmtId="0" fontId="42" fillId="5" borderId="123" xfId="0" applyFont="1" applyFill="1" applyBorder="1" applyAlignment="1" applyProtection="1">
      <alignment horizontal="center" vertical="center" shrinkToFit="1"/>
      <protection locked="0"/>
    </xf>
    <xf numFmtId="0" fontId="41" fillId="0" borderId="99" xfId="0" applyFont="1" applyBorder="1" applyAlignment="1">
      <alignment horizontal="center" vertical="center" shrinkToFit="1"/>
    </xf>
    <xf numFmtId="0" fontId="41" fillId="0" borderId="134" xfId="0" applyFont="1" applyBorder="1" applyAlignment="1">
      <alignment horizontal="center" vertical="center" shrinkToFit="1"/>
    </xf>
    <xf numFmtId="0" fontId="41" fillId="0" borderId="5" xfId="0" applyFont="1" applyBorder="1" applyAlignment="1">
      <alignment horizontal="center" vertical="center" shrinkToFit="1"/>
    </xf>
    <xf numFmtId="0" fontId="41" fillId="0" borderId="56" xfId="0" applyFont="1" applyBorder="1" applyAlignment="1">
      <alignment horizontal="center" vertical="center" shrinkToFit="1"/>
    </xf>
    <xf numFmtId="0" fontId="41" fillId="0" borderId="38" xfId="0" applyFont="1" applyBorder="1" applyAlignment="1">
      <alignment horizontal="center" vertical="center" shrinkToFit="1"/>
    </xf>
    <xf numFmtId="0" fontId="41" fillId="0" borderId="57" xfId="0" applyFont="1" applyBorder="1" applyAlignment="1">
      <alignment horizontal="center" vertical="center" shrinkToFit="1"/>
    </xf>
    <xf numFmtId="0" fontId="41" fillId="0" borderId="42" xfId="0" applyFont="1" applyBorder="1" applyAlignment="1">
      <alignment horizontal="center" vertical="center" shrinkToFit="1"/>
    </xf>
    <xf numFmtId="0" fontId="41" fillId="0" borderId="43" xfId="0" applyFont="1" applyBorder="1" applyAlignment="1">
      <alignment horizontal="center" vertical="center" shrinkToFit="1"/>
    </xf>
    <xf numFmtId="0" fontId="41" fillId="0" borderId="44" xfId="0" applyFont="1" applyBorder="1" applyAlignment="1">
      <alignment horizontal="center" vertical="center" shrinkToFit="1"/>
    </xf>
    <xf numFmtId="0" fontId="42" fillId="6" borderId="135" xfId="0" applyFont="1" applyFill="1" applyBorder="1" applyAlignment="1" applyProtection="1">
      <alignment horizontal="center" vertical="center" shrinkToFit="1"/>
      <protection locked="0"/>
    </xf>
    <xf numFmtId="0" fontId="42" fillId="6" borderId="98" xfId="0" applyFont="1" applyFill="1" applyBorder="1" applyAlignment="1" applyProtection="1">
      <alignment horizontal="center" vertical="center" shrinkToFit="1"/>
      <protection locked="0"/>
    </xf>
    <xf numFmtId="0" fontId="42" fillId="6" borderId="32" xfId="0" applyFont="1" applyFill="1" applyBorder="1" applyAlignment="1" applyProtection="1">
      <alignment horizontal="center" vertical="center" shrinkToFit="1"/>
      <protection locked="0"/>
    </xf>
    <xf numFmtId="0" fontId="42" fillId="6" borderId="3" xfId="0" applyFont="1" applyFill="1" applyBorder="1" applyAlignment="1" applyProtection="1">
      <alignment horizontal="center" vertical="center" shrinkToFit="1"/>
      <protection locked="0"/>
    </xf>
    <xf numFmtId="0" fontId="42" fillId="5" borderId="0" xfId="0" applyFont="1" applyFill="1" applyAlignment="1" applyProtection="1">
      <alignment horizontal="center" vertical="center" shrinkToFit="1"/>
      <protection locked="0"/>
    </xf>
    <xf numFmtId="0" fontId="42" fillId="5" borderId="3" xfId="0" applyFont="1" applyFill="1" applyBorder="1" applyAlignment="1" applyProtection="1">
      <alignment horizontal="center" vertical="center" shrinkToFit="1"/>
      <protection locked="0"/>
    </xf>
    <xf numFmtId="0" fontId="41" fillId="0" borderId="127" xfId="0" applyFont="1" applyBorder="1" applyAlignment="1">
      <alignment horizontal="center" vertical="center" shrinkToFit="1"/>
    </xf>
    <xf numFmtId="0" fontId="42" fillId="5" borderId="127" xfId="0" applyFont="1" applyFill="1" applyBorder="1" applyAlignment="1" applyProtection="1">
      <alignment horizontal="center" vertical="center" shrinkToFit="1"/>
      <protection locked="0"/>
    </xf>
    <xf numFmtId="0" fontId="41" fillId="0" borderId="29" xfId="0" applyFont="1" applyBorder="1" applyAlignment="1">
      <alignment horizontal="center" vertical="center" shrinkToFit="1"/>
    </xf>
    <xf numFmtId="0" fontId="41" fillId="0" borderId="4" xfId="0" applyFont="1" applyBorder="1" applyAlignment="1">
      <alignment horizontal="center" vertical="center" shrinkToFit="1"/>
    </xf>
    <xf numFmtId="0" fontId="41" fillId="0" borderId="45" xfId="0" applyFont="1" applyBorder="1" applyAlignment="1">
      <alignment horizontal="center" vertical="center" shrinkToFit="1"/>
    </xf>
    <xf numFmtId="0" fontId="41" fillId="0" borderId="46" xfId="0" applyFont="1" applyBorder="1" applyAlignment="1">
      <alignment horizontal="center" vertical="center" shrinkToFit="1"/>
    </xf>
    <xf numFmtId="0" fontId="41" fillId="0" borderId="47" xfId="0" applyFont="1" applyBorder="1" applyAlignment="1">
      <alignment horizontal="center" vertical="center" shrinkToFit="1"/>
    </xf>
    <xf numFmtId="0" fontId="42" fillId="0" borderId="7" xfId="0" applyFont="1" applyBorder="1" applyAlignment="1">
      <alignment horizontal="center" vertical="center" shrinkToFit="1"/>
    </xf>
    <xf numFmtId="0" fontId="42" fillId="0" borderId="1" xfId="0" applyFont="1" applyBorder="1" applyAlignment="1">
      <alignment horizontal="center" vertical="center" shrinkToFit="1"/>
    </xf>
    <xf numFmtId="0" fontId="42" fillId="0" borderId="136" xfId="0" applyFont="1" applyBorder="1" applyAlignment="1">
      <alignment horizontal="center" vertical="center" shrinkToFit="1"/>
    </xf>
    <xf numFmtId="0" fontId="42" fillId="0" borderId="0" xfId="0" applyFont="1" applyAlignment="1">
      <alignment horizontal="center" vertical="center" shrinkToFit="1"/>
    </xf>
    <xf numFmtId="0" fontId="42" fillId="0" borderId="124" xfId="0" applyFont="1" applyBorder="1" applyAlignment="1">
      <alignment horizontal="center" vertical="center" shrinkToFit="1"/>
    </xf>
    <xf numFmtId="0" fontId="42" fillId="0" borderId="123" xfId="0" applyFont="1" applyBorder="1" applyAlignment="1">
      <alignment horizontal="center" vertical="center" shrinkToFit="1"/>
    </xf>
    <xf numFmtId="0" fontId="42" fillId="5" borderId="1" xfId="0" applyFont="1" applyFill="1" applyBorder="1" applyAlignment="1" applyProtection="1">
      <alignment horizontal="center" vertical="center" shrinkToFit="1"/>
      <protection locked="0"/>
    </xf>
    <xf numFmtId="0" fontId="41" fillId="0" borderId="30" xfId="0" applyFont="1" applyBorder="1" applyAlignment="1">
      <alignment horizontal="center" vertical="center" shrinkToFit="1"/>
    </xf>
    <xf numFmtId="0" fontId="41" fillId="0" borderId="23" xfId="0" applyFont="1" applyBorder="1" applyAlignment="1">
      <alignment horizontal="center" vertical="center" shrinkToFit="1"/>
    </xf>
    <xf numFmtId="0" fontId="41" fillId="0" borderId="25" xfId="0" applyFont="1" applyBorder="1" applyAlignment="1">
      <alignment horizontal="center" vertical="center" shrinkToFit="1"/>
    </xf>
    <xf numFmtId="0" fontId="41" fillId="0" borderId="8" xfId="0" applyFont="1" applyBorder="1" applyAlignment="1">
      <alignment horizontal="center" vertical="center" shrinkToFit="1"/>
    </xf>
    <xf numFmtId="0" fontId="41" fillId="0" borderId="27" xfId="0" applyFont="1" applyBorder="1" applyAlignment="1">
      <alignment horizontal="center" vertical="center" shrinkToFit="1"/>
    </xf>
    <xf numFmtId="0" fontId="42" fillId="0" borderId="3" xfId="0" applyFont="1" applyBorder="1" applyAlignment="1">
      <alignment horizontal="center" vertical="center" shrinkToFit="1"/>
    </xf>
    <xf numFmtId="0" fontId="42" fillId="5" borderId="1" xfId="0" applyFont="1" applyFill="1" applyBorder="1" applyAlignment="1">
      <alignment horizontal="center" vertical="center" shrinkToFit="1"/>
    </xf>
    <xf numFmtId="0" fontId="42" fillId="5" borderId="3" xfId="0" applyFont="1" applyFill="1" applyBorder="1" applyAlignment="1">
      <alignment horizontal="center" vertical="center" shrinkToFit="1"/>
    </xf>
    <xf numFmtId="0" fontId="41" fillId="0" borderId="24" xfId="0" applyFont="1" applyBorder="1" applyAlignment="1">
      <alignment horizontal="center" vertical="center" shrinkToFit="1"/>
    </xf>
    <xf numFmtId="0" fontId="41" fillId="0" borderId="22" xfId="0" applyFont="1" applyBorder="1" applyAlignment="1">
      <alignment horizontal="center" vertical="center" wrapText="1" shrinkToFit="1"/>
    </xf>
    <xf numFmtId="0" fontId="41" fillId="0" borderId="127" xfId="0" applyFont="1" applyBorder="1" applyAlignment="1">
      <alignment horizontal="center" vertical="center" wrapText="1" shrinkToFit="1"/>
    </xf>
    <xf numFmtId="0" fontId="41" fillId="0" borderId="119" xfId="0" applyFont="1" applyBorder="1" applyAlignment="1">
      <alignment horizontal="center" vertical="center" wrapText="1" shrinkToFit="1"/>
    </xf>
    <xf numFmtId="0" fontId="41" fillId="0" borderId="5" xfId="0" applyFont="1" applyBorder="1" applyAlignment="1">
      <alignment horizontal="center" vertical="center" wrapText="1" shrinkToFit="1"/>
    </xf>
    <xf numFmtId="0" fontId="41" fillId="0" borderId="0" xfId="0" applyFont="1" applyAlignment="1">
      <alignment horizontal="center" vertical="center" wrapText="1" shrinkToFit="1"/>
    </xf>
    <xf numFmtId="0" fontId="41" fillId="0" borderId="23" xfId="0" applyFont="1" applyBorder="1" applyAlignment="1">
      <alignment horizontal="center" vertical="center" wrapText="1" shrinkToFit="1"/>
    </xf>
    <xf numFmtId="0" fontId="41" fillId="0" borderId="104" xfId="0" applyFont="1" applyBorder="1" applyAlignment="1">
      <alignment horizontal="center" vertical="center" wrapText="1" shrinkToFit="1"/>
    </xf>
    <xf numFmtId="0" fontId="41" fillId="0" borderId="123" xfId="0" applyFont="1" applyBorder="1" applyAlignment="1">
      <alignment horizontal="center" vertical="center" wrapText="1" shrinkToFit="1"/>
    </xf>
    <xf numFmtId="0" fontId="41" fillId="0" borderId="133" xfId="0" applyFont="1" applyBorder="1" applyAlignment="1">
      <alignment horizontal="center" vertical="center" wrapText="1" shrinkToFit="1"/>
    </xf>
    <xf numFmtId="0" fontId="40" fillId="0" borderId="33" xfId="0" applyFont="1" applyBorder="1" applyAlignment="1">
      <alignment horizontal="center" vertical="center" wrapText="1" shrinkToFit="1"/>
    </xf>
    <xf numFmtId="0" fontId="40" fillId="0" borderId="34" xfId="0" applyFont="1" applyBorder="1" applyAlignment="1">
      <alignment horizontal="center" vertical="center" shrinkToFit="1"/>
    </xf>
    <xf numFmtId="0" fontId="40" fillId="0" borderId="35" xfId="0" applyFont="1" applyBorder="1" applyAlignment="1">
      <alignment horizontal="center" vertical="center" shrinkToFit="1"/>
    </xf>
    <xf numFmtId="0" fontId="40" fillId="0" borderId="36" xfId="0" applyFont="1" applyBorder="1" applyAlignment="1">
      <alignment horizontal="center" vertical="center" shrinkToFit="1"/>
    </xf>
    <xf numFmtId="0" fontId="46" fillId="5" borderId="128" xfId="0" applyFont="1" applyFill="1" applyBorder="1" applyAlignment="1" applyProtection="1">
      <alignment horizontal="left" vertical="center" shrinkToFit="1"/>
      <protection locked="0"/>
    </xf>
    <xf numFmtId="0" fontId="46" fillId="5" borderId="127" xfId="0" applyFont="1" applyFill="1" applyBorder="1" applyAlignment="1" applyProtection="1">
      <alignment horizontal="left" vertical="center" shrinkToFit="1"/>
      <protection locked="0"/>
    </xf>
    <xf numFmtId="0" fontId="46" fillId="5" borderId="129" xfId="0" applyFont="1" applyFill="1" applyBorder="1" applyAlignment="1" applyProtection="1">
      <alignment horizontal="left" vertical="center" shrinkToFit="1"/>
      <protection locked="0"/>
    </xf>
    <xf numFmtId="0" fontId="46" fillId="5" borderId="32" xfId="0" applyFont="1" applyFill="1" applyBorder="1" applyAlignment="1" applyProtection="1">
      <alignment horizontal="left" vertical="center" shrinkToFit="1"/>
      <protection locked="0"/>
    </xf>
    <xf numFmtId="0" fontId="46" fillId="5" borderId="3" xfId="0" applyFont="1" applyFill="1" applyBorder="1" applyAlignment="1" applyProtection="1">
      <alignment horizontal="left" vertical="center" shrinkToFit="1"/>
      <protection locked="0"/>
    </xf>
    <xf numFmtId="0" fontId="46" fillId="5" borderId="4" xfId="0" applyFont="1" applyFill="1" applyBorder="1" applyAlignment="1" applyProtection="1">
      <alignment horizontal="left" vertical="center" shrinkToFit="1"/>
      <protection locked="0"/>
    </xf>
    <xf numFmtId="0" fontId="41" fillId="0" borderId="26" xfId="0" applyFont="1" applyBorder="1" applyAlignment="1">
      <alignment horizontal="center" vertical="center" shrinkToFit="1"/>
    </xf>
    <xf numFmtId="0" fontId="41" fillId="0" borderId="126" xfId="0" applyFont="1" applyBorder="1" applyAlignment="1">
      <alignment horizontal="center" vertical="center" shrinkToFit="1"/>
    </xf>
    <xf numFmtId="0" fontId="41" fillId="0" borderId="21" xfId="0" applyFont="1" applyBorder="1" applyAlignment="1">
      <alignment horizontal="center" vertical="center" shrinkToFit="1"/>
    </xf>
    <xf numFmtId="0" fontId="13" fillId="5" borderId="7" xfId="0" applyFont="1" applyFill="1" applyBorder="1" applyAlignment="1" applyProtection="1">
      <alignment horizontal="left" vertical="center" shrinkToFit="1"/>
      <protection locked="0"/>
    </xf>
    <xf numFmtId="0" fontId="13" fillId="5" borderId="1" xfId="0" applyFont="1" applyFill="1" applyBorder="1" applyAlignment="1" applyProtection="1">
      <alignment horizontal="left" vertical="center" shrinkToFit="1"/>
      <protection locked="0"/>
    </xf>
    <xf numFmtId="0" fontId="13" fillId="5" borderId="24" xfId="0" applyFont="1" applyFill="1" applyBorder="1" applyAlignment="1" applyProtection="1">
      <alignment horizontal="left" vertical="center" shrinkToFit="1"/>
      <protection locked="0"/>
    </xf>
    <xf numFmtId="0" fontId="13" fillId="5" borderId="136" xfId="0" applyFont="1" applyFill="1" applyBorder="1" applyAlignment="1" applyProtection="1">
      <alignment horizontal="left" vertical="center" shrinkToFit="1"/>
      <protection locked="0"/>
    </xf>
    <xf numFmtId="0" fontId="13" fillId="5" borderId="0" xfId="0" applyFont="1" applyFill="1" applyAlignment="1" applyProtection="1">
      <alignment horizontal="left" vertical="center" shrinkToFit="1"/>
      <protection locked="0"/>
    </xf>
    <xf numFmtId="0" fontId="13" fillId="5" borderId="29" xfId="0" applyFont="1" applyFill="1" applyBorder="1" applyAlignment="1" applyProtection="1">
      <alignment horizontal="left" vertical="center" shrinkToFit="1"/>
      <protection locked="0"/>
    </xf>
    <xf numFmtId="0" fontId="13" fillId="5" borderId="32" xfId="0" applyFont="1" applyFill="1" applyBorder="1" applyAlignment="1" applyProtection="1">
      <alignment horizontal="left" vertical="center" shrinkToFit="1"/>
      <protection locked="0"/>
    </xf>
    <xf numFmtId="0" fontId="13" fillId="5" borderId="3" xfId="0" applyFont="1" applyFill="1" applyBorder="1" applyAlignment="1" applyProtection="1">
      <alignment horizontal="left" vertical="center" shrinkToFit="1"/>
      <protection locked="0"/>
    </xf>
    <xf numFmtId="0" fontId="13" fillId="5" borderId="4" xfId="0" applyFont="1" applyFill="1" applyBorder="1" applyAlignment="1" applyProtection="1">
      <alignment horizontal="left" vertical="center" shrinkToFit="1"/>
      <protection locked="0"/>
    </xf>
    <xf numFmtId="0" fontId="41" fillId="0" borderId="35" xfId="0" applyFont="1" applyBorder="1" applyAlignment="1">
      <alignment horizontal="center" vertical="center" wrapText="1" shrinkToFit="1"/>
    </xf>
    <xf numFmtId="0" fontId="41" fillId="0" borderId="36" xfId="0" applyFont="1" applyBorder="1" applyAlignment="1">
      <alignment horizontal="center" vertical="center" shrinkToFit="1"/>
    </xf>
    <xf numFmtId="0" fontId="41" fillId="0" borderId="35" xfId="0" applyFont="1" applyBorder="1" applyAlignment="1">
      <alignment horizontal="center" vertical="center" shrinkToFit="1"/>
    </xf>
    <xf numFmtId="0" fontId="64" fillId="0" borderId="7" xfId="0" applyFont="1" applyBorder="1" applyAlignment="1">
      <alignment horizontal="center" vertical="center" shrinkToFit="1"/>
    </xf>
    <xf numFmtId="0" fontId="39" fillId="0" borderId="1" xfId="0" applyFont="1" applyBorder="1" applyAlignment="1">
      <alignment horizontal="center" vertical="center" shrinkToFit="1"/>
    </xf>
    <xf numFmtId="49" fontId="48" fillId="0" borderId="1" xfId="0" applyNumberFormat="1" applyFont="1" applyBorder="1" applyAlignment="1" applyProtection="1">
      <alignment horizontal="center" vertical="center"/>
      <protection locked="0"/>
    </xf>
    <xf numFmtId="49" fontId="48" fillId="0" borderId="24" xfId="0" applyNumberFormat="1" applyFont="1" applyBorder="1" applyAlignment="1" applyProtection="1">
      <alignment horizontal="center" vertical="center"/>
      <protection locked="0"/>
    </xf>
    <xf numFmtId="0" fontId="41" fillId="0" borderId="74" xfId="0" applyFont="1" applyBorder="1" applyAlignment="1">
      <alignment horizontal="center" vertical="center" shrinkToFit="1"/>
    </xf>
    <xf numFmtId="0" fontId="41" fillId="0" borderId="75" xfId="0" applyFont="1" applyBorder="1" applyAlignment="1">
      <alignment horizontal="center" vertical="center" shrinkToFit="1"/>
    </xf>
    <xf numFmtId="0" fontId="48" fillId="5" borderId="1" xfId="0" applyFont="1" applyFill="1" applyBorder="1" applyAlignment="1" applyProtection="1">
      <alignment horizontal="center" vertical="center" shrinkToFit="1"/>
      <protection locked="0"/>
    </xf>
    <xf numFmtId="0" fontId="42" fillId="4" borderId="7" xfId="0" applyFont="1" applyFill="1" applyBorder="1" applyAlignment="1" applyProtection="1">
      <alignment horizontal="center" vertical="center" shrinkToFit="1"/>
      <protection locked="0"/>
    </xf>
    <xf numFmtId="0" fontId="42" fillId="4" borderId="1" xfId="0" applyFont="1" applyFill="1" applyBorder="1" applyAlignment="1" applyProtection="1">
      <alignment horizontal="center" vertical="center" shrinkToFit="1"/>
      <protection locked="0"/>
    </xf>
    <xf numFmtId="0" fontId="42" fillId="4" borderId="30" xfId="0" applyFont="1" applyFill="1" applyBorder="1" applyAlignment="1" applyProtection="1">
      <alignment horizontal="center" vertical="center" shrinkToFit="1"/>
      <protection locked="0"/>
    </xf>
    <xf numFmtId="0" fontId="42" fillId="4" borderId="124" xfId="0" applyFont="1" applyFill="1" applyBorder="1" applyAlignment="1" applyProtection="1">
      <alignment horizontal="center" vertical="center" shrinkToFit="1"/>
      <protection locked="0"/>
    </xf>
    <xf numFmtId="0" fontId="42" fillId="4" borderId="156" xfId="0" applyFont="1" applyFill="1" applyBorder="1" applyAlignment="1" applyProtection="1">
      <alignment horizontal="center" vertical="center" shrinkToFit="1"/>
      <protection locked="0"/>
    </xf>
    <xf numFmtId="0" fontId="42" fillId="4" borderId="25" xfId="0" applyFont="1" applyFill="1" applyBorder="1" applyAlignment="1" applyProtection="1">
      <alignment horizontal="center" vertical="center" shrinkToFit="1"/>
      <protection locked="0"/>
    </xf>
    <xf numFmtId="0" fontId="42" fillId="4" borderId="24" xfId="0" applyFont="1" applyFill="1" applyBorder="1" applyAlignment="1" applyProtection="1">
      <alignment horizontal="center" vertical="center" shrinkToFit="1"/>
      <protection locked="0"/>
    </xf>
    <xf numFmtId="0" fontId="42" fillId="4" borderId="48" xfId="0" applyFont="1" applyFill="1" applyBorder="1" applyAlignment="1" applyProtection="1">
      <alignment horizontal="center" vertical="center" shrinkToFit="1"/>
      <protection locked="0"/>
    </xf>
    <xf numFmtId="0" fontId="42" fillId="4" borderId="134" xfId="0" applyFont="1" applyFill="1" applyBorder="1" applyAlignment="1" applyProtection="1">
      <alignment horizontal="center" vertical="center" shrinkToFit="1"/>
      <protection locked="0"/>
    </xf>
    <xf numFmtId="0" fontId="41" fillId="0" borderId="22" xfId="0" applyFont="1" applyBorder="1" applyAlignment="1">
      <alignment horizontal="center" vertical="center" wrapText="1"/>
    </xf>
    <xf numFmtId="0" fontId="41" fillId="0" borderId="127" xfId="0" applyFont="1" applyBorder="1" applyAlignment="1">
      <alignment horizontal="center" vertical="center" wrapText="1"/>
    </xf>
    <xf numFmtId="0" fontId="41" fillId="0" borderId="119"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0" xfId="0" applyFont="1" applyAlignment="1">
      <alignment horizontal="center" vertical="center" wrapText="1"/>
    </xf>
    <xf numFmtId="0" fontId="41" fillId="0" borderId="23" xfId="0" applyFont="1" applyBorder="1" applyAlignment="1">
      <alignment horizontal="center" vertical="center" wrapText="1"/>
    </xf>
    <xf numFmtId="0" fontId="47" fillId="0" borderId="28" xfId="0" applyFont="1" applyBorder="1" applyAlignment="1">
      <alignment horizontal="center" vertical="center" shrinkToFit="1"/>
    </xf>
    <xf numFmtId="0" fontId="47" fillId="0" borderId="127" xfId="0" applyFont="1" applyBorder="1" applyAlignment="1">
      <alignment horizontal="center" vertical="center" shrinkToFit="1"/>
    </xf>
    <xf numFmtId="0" fontId="47" fillId="0" borderId="110" xfId="0" applyFont="1" applyBorder="1" applyAlignment="1">
      <alignment horizontal="center" vertical="center" shrinkToFit="1"/>
    </xf>
    <xf numFmtId="0" fontId="54" fillId="5" borderId="79" xfId="0" applyFont="1" applyFill="1" applyBorder="1" applyAlignment="1">
      <alignment horizontal="left" vertical="center" shrinkToFit="1"/>
    </xf>
    <xf numFmtId="0" fontId="11" fillId="5" borderId="80" xfId="0" applyFont="1" applyFill="1" applyBorder="1" applyAlignment="1">
      <alignment horizontal="left" vertical="center" shrinkToFit="1"/>
    </xf>
    <xf numFmtId="0" fontId="11" fillId="5" borderId="50" xfId="0" applyFont="1" applyFill="1" applyBorder="1" applyAlignment="1">
      <alignment horizontal="left" vertical="center" shrinkToFit="1"/>
    </xf>
    <xf numFmtId="0" fontId="39" fillId="0" borderId="82" xfId="0" applyFont="1" applyBorder="1" applyAlignment="1">
      <alignment horizontal="left" vertical="center" wrapText="1"/>
    </xf>
    <xf numFmtId="0" fontId="39" fillId="0" borderId="80" xfId="0" applyFont="1" applyBorder="1" applyAlignment="1">
      <alignment horizontal="left" vertical="center" wrapText="1"/>
    </xf>
    <xf numFmtId="0" fontId="39" fillId="0" borderId="81" xfId="0" applyFont="1" applyBorder="1" applyAlignment="1">
      <alignment horizontal="left" vertical="center" wrapText="1"/>
    </xf>
    <xf numFmtId="0" fontId="47" fillId="0" borderId="25" xfId="0" applyFont="1" applyBorder="1" applyAlignment="1">
      <alignment horizontal="center" vertical="center" shrinkToFit="1"/>
    </xf>
    <xf numFmtId="0" fontId="47" fillId="0" borderId="1" xfId="0" applyFont="1" applyBorder="1" applyAlignment="1">
      <alignment horizontal="center" vertical="center" shrinkToFit="1"/>
    </xf>
    <xf numFmtId="0" fontId="47" fillId="0" borderId="26" xfId="0" applyFont="1" applyBorder="1" applyAlignment="1">
      <alignment horizontal="center" vertical="center" shrinkToFit="1"/>
    </xf>
    <xf numFmtId="0" fontId="11" fillId="5" borderId="77" xfId="0" applyFont="1" applyFill="1" applyBorder="1" applyAlignment="1">
      <alignment horizontal="left" vertical="center" shrinkToFit="1"/>
    </xf>
    <xf numFmtId="0" fontId="11" fillId="5" borderId="46" xfId="0" applyFont="1" applyFill="1" applyBorder="1" applyAlignment="1">
      <alignment horizontal="left" vertical="center" shrinkToFit="1"/>
    </xf>
    <xf numFmtId="0" fontId="11" fillId="5" borderId="83" xfId="0" applyFont="1" applyFill="1" applyBorder="1" applyAlignment="1">
      <alignment horizontal="left" vertical="center" shrinkToFit="1"/>
    </xf>
    <xf numFmtId="0" fontId="39" fillId="0" borderId="45" xfId="0" applyFont="1" applyBorder="1" applyAlignment="1">
      <alignment horizontal="left" vertical="center" wrapText="1"/>
    </xf>
    <xf numFmtId="0" fontId="39" fillId="0" borderId="46" xfId="0" applyFont="1" applyBorder="1" applyAlignment="1">
      <alignment horizontal="left" vertical="center" wrapText="1"/>
    </xf>
    <xf numFmtId="0" fontId="39" fillId="0" borderId="76" xfId="0" applyFont="1" applyBorder="1" applyAlignment="1">
      <alignment horizontal="left" vertical="center" wrapText="1"/>
    </xf>
    <xf numFmtId="0" fontId="41" fillId="0" borderId="22" xfId="0" applyFont="1" applyBorder="1" applyAlignment="1">
      <alignment horizontal="center" vertical="center" shrinkToFit="1"/>
    </xf>
    <xf numFmtId="0" fontId="40" fillId="0" borderId="28" xfId="0" applyFont="1" applyBorder="1" applyAlignment="1">
      <alignment horizontal="center" vertical="center" shrinkToFit="1"/>
    </xf>
    <xf numFmtId="0" fontId="41" fillId="0" borderId="127" xfId="0" applyFont="1" applyBorder="1" applyAlignment="1">
      <alignment horizontal="center" vertical="center"/>
    </xf>
    <xf numFmtId="0" fontId="41" fillId="0" borderId="110" xfId="0" applyFont="1" applyBorder="1" applyAlignment="1">
      <alignment horizontal="center" vertical="center"/>
    </xf>
    <xf numFmtId="0" fontId="41" fillId="0" borderId="27" xfId="0" applyFont="1" applyBorder="1" applyAlignment="1">
      <alignment horizontal="center" vertical="center"/>
    </xf>
    <xf numFmtId="0" fontId="41" fillId="0" borderId="3" xfId="0" applyFont="1" applyBorder="1" applyAlignment="1">
      <alignment horizontal="center" vertical="center"/>
    </xf>
    <xf numFmtId="0" fontId="41" fillId="0" borderId="21" xfId="0" applyFont="1" applyBorder="1" applyAlignment="1">
      <alignment horizontal="center" vertical="center"/>
    </xf>
    <xf numFmtId="0" fontId="46" fillId="4" borderId="128" xfId="0" applyFont="1" applyFill="1" applyBorder="1" applyAlignment="1" applyProtection="1">
      <alignment horizontal="left" vertical="center" shrinkToFit="1"/>
      <protection locked="0"/>
    </xf>
    <xf numFmtId="0" fontId="46" fillId="4" borderId="127" xfId="0" applyFont="1" applyFill="1" applyBorder="1" applyAlignment="1" applyProtection="1">
      <alignment horizontal="left" vertical="center" shrinkToFit="1"/>
      <protection locked="0"/>
    </xf>
    <xf numFmtId="0" fontId="46" fillId="4" borderId="119" xfId="0" applyFont="1" applyFill="1" applyBorder="1" applyAlignment="1" applyProtection="1">
      <alignment horizontal="left" vertical="center" shrinkToFit="1"/>
      <protection locked="0"/>
    </xf>
    <xf numFmtId="0" fontId="46" fillId="4" borderId="32" xfId="0" applyFont="1" applyFill="1" applyBorder="1" applyAlignment="1" applyProtection="1">
      <alignment horizontal="left" vertical="center" shrinkToFit="1"/>
      <protection locked="0"/>
    </xf>
    <xf numFmtId="0" fontId="46" fillId="4" borderId="3" xfId="0" applyFont="1" applyFill="1" applyBorder="1" applyAlignment="1" applyProtection="1">
      <alignment horizontal="left" vertical="center" shrinkToFit="1"/>
      <protection locked="0"/>
    </xf>
    <xf numFmtId="0" fontId="46" fillId="4" borderId="31" xfId="0" applyFont="1" applyFill="1" applyBorder="1" applyAlignment="1" applyProtection="1">
      <alignment horizontal="left" vertical="center" shrinkToFit="1"/>
      <protection locked="0"/>
    </xf>
    <xf numFmtId="0" fontId="41" fillId="0" borderId="28" xfId="0" applyFont="1" applyBorder="1" applyAlignment="1">
      <alignment horizontal="center" vertical="center" textRotation="255" shrinkToFit="1"/>
    </xf>
    <xf numFmtId="0" fontId="41" fillId="0" borderId="119" xfId="0" applyFont="1" applyBorder="1" applyAlignment="1">
      <alignment horizontal="center" vertical="center" textRotation="255" shrinkToFit="1"/>
    </xf>
    <xf numFmtId="0" fontId="41" fillId="0" borderId="8" xfId="0" applyFont="1" applyBorder="1" applyAlignment="1">
      <alignment horizontal="center" vertical="center" textRotation="255" shrinkToFit="1"/>
    </xf>
    <xf numFmtId="0" fontId="41" fillId="0" borderId="23" xfId="0" applyFont="1" applyBorder="1" applyAlignment="1">
      <alignment horizontal="center" vertical="center" textRotation="255" shrinkToFit="1"/>
    </xf>
    <xf numFmtId="0" fontId="41" fillId="0" borderId="27" xfId="0" applyFont="1" applyBorder="1" applyAlignment="1">
      <alignment horizontal="center" vertical="center" textRotation="255" shrinkToFit="1"/>
    </xf>
    <xf numFmtId="0" fontId="41" fillId="0" borderId="31" xfId="0" applyFont="1" applyBorder="1" applyAlignment="1">
      <alignment horizontal="center" vertical="center" textRotation="255" shrinkToFit="1"/>
    </xf>
    <xf numFmtId="0" fontId="42" fillId="6" borderId="28" xfId="0" applyFont="1" applyFill="1" applyBorder="1" applyAlignment="1" applyProtection="1">
      <alignment horizontal="center" vertical="center" shrinkToFit="1"/>
      <protection locked="0"/>
    </xf>
    <xf numFmtId="0" fontId="42" fillId="6" borderId="127" xfId="0" applyFont="1" applyFill="1" applyBorder="1" applyAlignment="1" applyProtection="1">
      <alignment horizontal="center" vertical="center" shrinkToFit="1"/>
      <protection locked="0"/>
    </xf>
    <xf numFmtId="0" fontId="42" fillId="6" borderId="8" xfId="0" applyFont="1" applyFill="1" applyBorder="1" applyAlignment="1" applyProtection="1">
      <alignment horizontal="center" vertical="center" shrinkToFit="1"/>
      <protection locked="0"/>
    </xf>
    <xf numFmtId="0" fontId="42" fillId="6" borderId="0" xfId="0" applyFont="1" applyFill="1" applyAlignment="1" applyProtection="1">
      <alignment horizontal="center" vertical="center" shrinkToFit="1"/>
      <protection locked="0"/>
    </xf>
    <xf numFmtId="0" fontId="42" fillId="6" borderId="27" xfId="0" applyFont="1" applyFill="1" applyBorder="1" applyAlignment="1" applyProtection="1">
      <alignment horizontal="center" vertical="center" shrinkToFit="1"/>
      <protection locked="0"/>
    </xf>
    <xf numFmtId="0" fontId="42" fillId="4" borderId="127" xfId="0" applyFont="1" applyFill="1" applyBorder="1" applyAlignment="1" applyProtection="1">
      <alignment horizontal="center" vertical="center" shrinkToFit="1"/>
      <protection locked="0"/>
    </xf>
    <xf numFmtId="0" fontId="42" fillId="4" borderId="0" xfId="0" applyFont="1" applyFill="1" applyAlignment="1" applyProtection="1">
      <alignment horizontal="center" vertical="center" shrinkToFit="1"/>
      <protection locked="0"/>
    </xf>
    <xf numFmtId="0" fontId="42" fillId="4" borderId="3" xfId="0" applyFont="1" applyFill="1" applyBorder="1" applyAlignment="1" applyProtection="1">
      <alignment horizontal="center" vertical="center" shrinkToFit="1"/>
      <protection locked="0"/>
    </xf>
    <xf numFmtId="0" fontId="41" fillId="0" borderId="119" xfId="0" applyFont="1" applyBorder="1" applyAlignment="1">
      <alignment horizontal="center" vertical="center" shrinkToFit="1"/>
    </xf>
    <xf numFmtId="0" fontId="41" fillId="0" borderId="31" xfId="0" applyFont="1" applyBorder="1" applyAlignment="1">
      <alignment horizontal="center" vertical="center" shrinkToFit="1"/>
    </xf>
    <xf numFmtId="0" fontId="40" fillId="0" borderId="78" xfId="0" applyFont="1" applyBorder="1" applyAlignment="1">
      <alignment horizontal="center" vertical="center" textRotation="255" shrinkToFit="1"/>
    </xf>
    <xf numFmtId="0" fontId="40" fillId="0" borderId="39" xfId="0" applyFont="1" applyBorder="1" applyAlignment="1">
      <alignment horizontal="center" vertical="center" textRotation="255" shrinkToFit="1"/>
    </xf>
    <xf numFmtId="0" fontId="40" fillId="0" borderId="40" xfId="0" applyFont="1" applyBorder="1" applyAlignment="1">
      <alignment horizontal="center" vertical="center" textRotation="255" shrinkToFit="1"/>
    </xf>
    <xf numFmtId="0" fontId="42" fillId="6" borderId="129" xfId="0" applyFont="1" applyFill="1" applyBorder="1" applyAlignment="1" applyProtection="1">
      <alignment horizontal="center" vertical="center" shrinkToFit="1"/>
      <protection locked="0"/>
    </xf>
    <xf numFmtId="0" fontId="42" fillId="6" borderId="29" xfId="0" applyFont="1" applyFill="1" applyBorder="1" applyAlignment="1" applyProtection="1">
      <alignment horizontal="center" vertical="center" shrinkToFit="1"/>
      <protection locked="0"/>
    </xf>
    <xf numFmtId="0" fontId="42" fillId="6" borderId="4" xfId="0" applyFont="1" applyFill="1" applyBorder="1" applyAlignment="1" applyProtection="1">
      <alignment horizontal="center" vertical="center" shrinkToFit="1"/>
      <protection locked="0"/>
    </xf>
    <xf numFmtId="0" fontId="13" fillId="4" borderId="0" xfId="0" applyFont="1" applyFill="1" applyAlignment="1" applyProtection="1">
      <alignment horizontal="left" vertical="center" shrinkToFit="1"/>
      <protection locked="0"/>
    </xf>
    <xf numFmtId="0" fontId="13" fillId="4" borderId="23" xfId="0" applyFont="1" applyFill="1" applyBorder="1" applyAlignment="1" applyProtection="1">
      <alignment horizontal="left" vertical="center" shrinkToFit="1"/>
      <protection locked="0"/>
    </xf>
    <xf numFmtId="0" fontId="13" fillId="4" borderId="3" xfId="0" applyFont="1" applyFill="1" applyBorder="1" applyAlignment="1" applyProtection="1">
      <alignment horizontal="left" vertical="center" shrinkToFit="1"/>
      <protection locked="0"/>
    </xf>
    <xf numFmtId="0" fontId="13" fillId="4" borderId="31" xfId="0" applyFont="1" applyFill="1" applyBorder="1" applyAlignment="1" applyProtection="1">
      <alignment horizontal="left" vertical="center" shrinkToFit="1"/>
      <protection locked="0"/>
    </xf>
    <xf numFmtId="0" fontId="42" fillId="4" borderId="27" xfId="0" applyFont="1" applyFill="1" applyBorder="1" applyAlignment="1" applyProtection="1">
      <alignment horizontal="center" vertical="center" shrinkToFit="1"/>
      <protection locked="0"/>
    </xf>
    <xf numFmtId="0" fontId="42" fillId="4" borderId="31" xfId="0" applyFont="1" applyFill="1" applyBorder="1" applyAlignment="1" applyProtection="1">
      <alignment horizontal="center" vertical="center" shrinkToFit="1"/>
      <protection locked="0"/>
    </xf>
    <xf numFmtId="0" fontId="41" fillId="0" borderId="29" xfId="0" applyFont="1" applyBorder="1" applyAlignment="1">
      <alignment vertical="center" shrinkToFit="1"/>
    </xf>
    <xf numFmtId="0" fontId="41" fillId="0" borderId="134" xfId="0" applyFont="1" applyBorder="1" applyAlignment="1">
      <alignment vertical="center" shrinkToFit="1"/>
    </xf>
    <xf numFmtId="0" fontId="52" fillId="0" borderId="25" xfId="0" applyFont="1" applyBorder="1" applyAlignment="1">
      <alignment horizontal="center" vertical="center" shrinkToFit="1"/>
    </xf>
    <xf numFmtId="0" fontId="52" fillId="0" borderId="1" xfId="0" applyFont="1" applyBorder="1" applyAlignment="1">
      <alignment horizontal="center" vertical="center" shrinkToFit="1"/>
    </xf>
    <xf numFmtId="0" fontId="52" fillId="0" borderId="26" xfId="0" applyFont="1" applyBorder="1" applyAlignment="1">
      <alignment horizontal="center" vertical="center" shrinkToFit="1"/>
    </xf>
    <xf numFmtId="0" fontId="46" fillId="6" borderId="51" xfId="0" applyFont="1" applyFill="1" applyBorder="1" applyAlignment="1" applyProtection="1">
      <alignment horizontal="center" vertical="center" shrinkToFit="1"/>
      <protection locked="0"/>
    </xf>
    <xf numFmtId="0" fontId="46" fillId="6" borderId="43" xfId="0" applyFont="1" applyFill="1" applyBorder="1" applyAlignment="1" applyProtection="1">
      <alignment horizontal="center" vertical="center" shrinkToFit="1"/>
      <protection locked="0"/>
    </xf>
    <xf numFmtId="0" fontId="46" fillId="4" borderId="43" xfId="0" applyFont="1" applyFill="1" applyBorder="1" applyAlignment="1" applyProtection="1">
      <alignment horizontal="center" vertical="center" shrinkToFit="1"/>
      <protection locked="0"/>
    </xf>
    <xf numFmtId="0" fontId="41" fillId="0" borderId="42" xfId="0" applyFont="1" applyBorder="1" applyAlignment="1">
      <alignment horizontal="center" vertical="center" wrapText="1" shrinkToFit="1"/>
    </xf>
    <xf numFmtId="0" fontId="42" fillId="4" borderId="1" xfId="0" applyFont="1" applyFill="1" applyBorder="1" applyAlignment="1" applyProtection="1">
      <alignment horizontal="right" vertical="center" shrinkToFit="1"/>
      <protection locked="0"/>
    </xf>
    <xf numFmtId="0" fontId="42" fillId="4" borderId="123" xfId="0" applyFont="1" applyFill="1" applyBorder="1" applyAlignment="1" applyProtection="1">
      <alignment horizontal="right" vertical="center" shrinkToFit="1"/>
      <protection locked="0"/>
    </xf>
    <xf numFmtId="0" fontId="41" fillId="0" borderId="129" xfId="0" applyFont="1" applyBorder="1" applyAlignment="1">
      <alignment horizontal="center" vertical="center" shrinkToFit="1"/>
    </xf>
    <xf numFmtId="0" fontId="42" fillId="3" borderId="25" xfId="0" applyFont="1" applyFill="1" applyBorder="1" applyAlignment="1" applyProtection="1">
      <alignment horizontal="center" vertical="center" shrinkToFit="1"/>
      <protection locked="0"/>
    </xf>
    <xf numFmtId="0" fontId="42" fillId="3" borderId="1" xfId="0" applyFont="1" applyFill="1" applyBorder="1" applyAlignment="1" applyProtection="1">
      <alignment horizontal="center" vertical="center" shrinkToFit="1"/>
      <protection locked="0"/>
    </xf>
    <xf numFmtId="0" fontId="42" fillId="3" borderId="27" xfId="0" applyFont="1" applyFill="1" applyBorder="1" applyAlignment="1" applyProtection="1">
      <alignment horizontal="center" vertical="center" shrinkToFit="1"/>
      <protection locked="0"/>
    </xf>
    <xf numFmtId="0" fontId="42" fillId="3" borderId="3" xfId="0" applyFont="1" applyFill="1" applyBorder="1" applyAlignment="1" applyProtection="1">
      <alignment horizontal="center" vertical="center" shrinkToFit="1"/>
      <protection locked="0"/>
    </xf>
    <xf numFmtId="0" fontId="48" fillId="4" borderId="1" xfId="0" applyFont="1" applyFill="1" applyBorder="1" applyAlignment="1" applyProtection="1">
      <alignment horizontal="center" vertical="center" shrinkToFit="1"/>
      <protection locked="0"/>
    </xf>
    <xf numFmtId="0" fontId="41" fillId="0" borderId="125" xfId="0" applyFont="1" applyBorder="1" applyAlignment="1">
      <alignment horizontal="center" vertical="center" shrinkToFit="1"/>
    </xf>
    <xf numFmtId="0" fontId="42" fillId="4" borderId="7" xfId="0" applyFont="1" applyFill="1" applyBorder="1" applyAlignment="1" applyProtection="1">
      <alignment horizontal="right" vertical="center" shrinkToFit="1"/>
      <protection locked="0"/>
    </xf>
    <xf numFmtId="0" fontId="42" fillId="4" borderId="124" xfId="0" applyFont="1" applyFill="1" applyBorder="1" applyAlignment="1" applyProtection="1">
      <alignment horizontal="right" vertical="center" shrinkToFit="1"/>
      <protection locked="0"/>
    </xf>
    <xf numFmtId="3" fontId="41" fillId="0" borderId="1" xfId="0" applyNumberFormat="1" applyFont="1" applyBorder="1" applyAlignment="1">
      <alignment horizontal="center" vertical="center" shrinkToFit="1"/>
    </xf>
    <xf numFmtId="0" fontId="41" fillId="0" borderId="0" xfId="0" applyFont="1" applyAlignment="1">
      <alignment vertical="center" shrinkToFit="1"/>
    </xf>
    <xf numFmtId="0" fontId="41" fillId="0" borderId="123" xfId="0" applyFont="1" applyBorder="1" applyAlignment="1">
      <alignment vertical="center" shrinkToFit="1"/>
    </xf>
    <xf numFmtId="0" fontId="41" fillId="0" borderId="49" xfId="0" applyFont="1" applyBorder="1" applyAlignment="1">
      <alignment horizontal="center" vertical="center" shrinkToFit="1"/>
    </xf>
    <xf numFmtId="0" fontId="41" fillId="0" borderId="33" xfId="0" applyFont="1" applyBorder="1" applyAlignment="1">
      <alignment horizontal="center" vertical="center" shrinkToFit="1"/>
    </xf>
    <xf numFmtId="0" fontId="41" fillId="0" borderId="37" xfId="0" applyFont="1" applyBorder="1" applyAlignment="1">
      <alignment horizontal="center" vertical="center" shrinkToFit="1"/>
    </xf>
    <xf numFmtId="0" fontId="41" fillId="0" borderId="28" xfId="0" applyFont="1" applyBorder="1" applyAlignment="1">
      <alignment horizontal="center" vertical="center" shrinkToFit="1"/>
    </xf>
    <xf numFmtId="0" fontId="42" fillId="3" borderId="28" xfId="0" applyFont="1" applyFill="1" applyBorder="1" applyAlignment="1" applyProtection="1">
      <alignment horizontal="center" vertical="center" shrinkToFit="1"/>
      <protection locked="0"/>
    </xf>
    <xf numFmtId="0" fontId="42" fillId="3" borderId="127" xfId="0" applyFont="1" applyFill="1" applyBorder="1" applyAlignment="1" applyProtection="1">
      <alignment horizontal="center" vertical="center" shrinkToFit="1"/>
      <protection locked="0"/>
    </xf>
    <xf numFmtId="0" fontId="40" fillId="0" borderId="127" xfId="0" applyFont="1" applyBorder="1" applyAlignment="1">
      <alignment horizontal="center" vertical="center" shrinkToFit="1"/>
    </xf>
    <xf numFmtId="0" fontId="40" fillId="0" borderId="110" xfId="0" applyFont="1" applyBorder="1" applyAlignment="1">
      <alignment horizontal="center" vertical="center" shrinkToFit="1"/>
    </xf>
    <xf numFmtId="0" fontId="13" fillId="5" borderId="128" xfId="0" applyFont="1" applyFill="1" applyBorder="1" applyAlignment="1" applyProtection="1">
      <alignment horizontal="center" vertical="center" shrinkToFit="1"/>
      <protection locked="0"/>
    </xf>
    <xf numFmtId="0" fontId="13" fillId="5" borderId="127" xfId="0" applyFont="1" applyFill="1" applyBorder="1" applyAlignment="1" applyProtection="1">
      <alignment horizontal="center" vertical="center" shrinkToFit="1"/>
      <protection locked="0"/>
    </xf>
    <xf numFmtId="0" fontId="13" fillId="5" borderId="119" xfId="0" applyFont="1" applyFill="1" applyBorder="1" applyAlignment="1" applyProtection="1">
      <alignment horizontal="center" vertical="center" shrinkToFit="1"/>
      <protection locked="0"/>
    </xf>
    <xf numFmtId="0" fontId="13" fillId="5" borderId="136" xfId="0" applyFont="1" applyFill="1" applyBorder="1" applyAlignment="1" applyProtection="1">
      <alignment horizontal="center" vertical="center" shrinkToFit="1"/>
      <protection locked="0"/>
    </xf>
    <xf numFmtId="0" fontId="13" fillId="5" borderId="0" xfId="0" applyFont="1" applyFill="1" applyAlignment="1" applyProtection="1">
      <alignment horizontal="center" vertical="center" shrinkToFit="1"/>
      <protection locked="0"/>
    </xf>
    <xf numFmtId="0" fontId="13" fillId="5" borderId="23" xfId="0" applyFont="1" applyFill="1" applyBorder="1" applyAlignment="1" applyProtection="1">
      <alignment horizontal="center" vertical="center" shrinkToFit="1"/>
      <protection locked="0"/>
    </xf>
    <xf numFmtId="0" fontId="13" fillId="5" borderId="32" xfId="0" applyFont="1" applyFill="1" applyBorder="1" applyAlignment="1" applyProtection="1">
      <alignment horizontal="center" vertical="center" shrinkToFit="1"/>
      <protection locked="0"/>
    </xf>
    <xf numFmtId="0" fontId="13" fillId="5" borderId="3" xfId="0" applyFont="1" applyFill="1" applyBorder="1" applyAlignment="1" applyProtection="1">
      <alignment horizontal="center" vertical="center" shrinkToFit="1"/>
      <protection locked="0"/>
    </xf>
    <xf numFmtId="0" fontId="13" fillId="5" borderId="31" xfId="0" applyFont="1" applyFill="1" applyBorder="1" applyAlignment="1" applyProtection="1">
      <alignment horizontal="center" vertical="center" shrinkToFit="1"/>
      <protection locked="0"/>
    </xf>
    <xf numFmtId="0" fontId="40" fillId="0" borderId="119" xfId="0" applyFont="1" applyBorder="1" applyAlignment="1">
      <alignment horizontal="center" vertical="center" textRotation="255" shrinkToFit="1"/>
    </xf>
    <xf numFmtId="0" fontId="40" fillId="0" borderId="23" xfId="0" applyFont="1" applyBorder="1" applyAlignment="1">
      <alignment horizontal="center" vertical="center" textRotation="255" shrinkToFit="1"/>
    </xf>
    <xf numFmtId="0" fontId="40" fillId="0" borderId="31" xfId="0" applyFont="1" applyBorder="1" applyAlignment="1">
      <alignment horizontal="center" vertical="center" textRotation="255" shrinkToFit="1"/>
    </xf>
    <xf numFmtId="0" fontId="39" fillId="0" borderId="0" xfId="0" applyFont="1" applyAlignment="1">
      <alignment horizontal="center" vertical="center" shrinkToFit="1"/>
    </xf>
    <xf numFmtId="0" fontId="17" fillId="0" borderId="0" xfId="0" applyFont="1" applyAlignment="1">
      <alignment horizontal="left" vertical="center" wrapText="1"/>
    </xf>
    <xf numFmtId="0" fontId="41" fillId="0" borderId="25" xfId="0" applyFont="1" applyBorder="1" applyAlignment="1">
      <alignment vertical="center" shrinkToFit="1"/>
    </xf>
    <xf numFmtId="0" fontId="41" fillId="0" borderId="1" xfId="0" applyFont="1" applyBorder="1" applyAlignment="1">
      <alignment vertical="center" shrinkToFit="1"/>
    </xf>
    <xf numFmtId="0" fontId="41" fillId="0" borderId="30" xfId="0" applyFont="1" applyBorder="1" applyAlignment="1">
      <alignment vertical="center" shrinkToFit="1"/>
    </xf>
    <xf numFmtId="0" fontId="41" fillId="0" borderId="8" xfId="0" applyFont="1" applyBorder="1" applyAlignment="1">
      <alignment vertical="center" shrinkToFit="1"/>
    </xf>
    <xf numFmtId="0" fontId="41" fillId="0" borderId="23" xfId="0" applyFont="1" applyBorder="1" applyAlignment="1">
      <alignment vertical="center" shrinkToFit="1"/>
    </xf>
    <xf numFmtId="0" fontId="41" fillId="0" borderId="27" xfId="0" applyFont="1" applyBorder="1" applyAlignment="1">
      <alignment vertical="center" shrinkToFit="1"/>
    </xf>
    <xf numFmtId="0" fontId="41" fillId="0" borderId="3" xfId="0" applyFont="1" applyBorder="1" applyAlignment="1">
      <alignment vertical="center" shrinkToFit="1"/>
    </xf>
    <xf numFmtId="0" fontId="41" fillId="0" borderId="31" xfId="0" applyFont="1" applyBorder="1" applyAlignment="1">
      <alignment vertical="center" shrinkToFit="1"/>
    </xf>
    <xf numFmtId="0" fontId="41" fillId="0" borderId="30" xfId="0" applyFont="1" applyBorder="1" applyAlignment="1">
      <alignment horizontal="center" vertical="center"/>
    </xf>
    <xf numFmtId="0" fontId="41" fillId="0" borderId="31" xfId="0" applyFont="1" applyBorder="1" applyAlignment="1">
      <alignment horizontal="center" vertical="center"/>
    </xf>
    <xf numFmtId="0" fontId="40" fillId="0" borderId="37" xfId="0" applyFont="1" applyBorder="1" applyAlignment="1">
      <alignment horizontal="distributed" vertical="center" shrinkToFit="1"/>
    </xf>
    <xf numFmtId="0" fontId="41" fillId="0" borderId="110" xfId="0" applyFont="1" applyBorder="1" applyAlignment="1">
      <alignment horizontal="center" vertical="center" shrinkToFit="1"/>
    </xf>
    <xf numFmtId="0" fontId="41" fillId="0" borderId="101" xfId="0" applyFont="1" applyBorder="1" applyAlignment="1">
      <alignment horizontal="center" vertical="center" shrinkToFit="1"/>
    </xf>
    <xf numFmtId="0" fontId="41" fillId="0" borderId="102" xfId="0" applyFont="1" applyBorder="1" applyAlignment="1">
      <alignment horizontal="center" vertical="center" shrinkToFit="1"/>
    </xf>
    <xf numFmtId="0" fontId="41" fillId="0" borderId="105" xfId="0" applyFont="1" applyBorder="1" applyAlignment="1">
      <alignment horizontal="center" vertical="center" shrinkToFit="1"/>
    </xf>
    <xf numFmtId="0" fontId="42" fillId="4" borderId="128" xfId="0" applyFont="1" applyFill="1" applyBorder="1" applyAlignment="1" applyProtection="1">
      <alignment horizontal="right" vertical="center" shrinkToFit="1"/>
      <protection locked="0"/>
    </xf>
    <xf numFmtId="0" fontId="42" fillId="4" borderId="127" xfId="0" applyFont="1" applyFill="1" applyBorder="1" applyAlignment="1" applyProtection="1">
      <alignment horizontal="right" vertical="center" shrinkToFit="1"/>
      <protection locked="0"/>
    </xf>
    <xf numFmtId="0" fontId="42" fillId="4" borderId="108" xfId="0" applyFont="1" applyFill="1" applyBorder="1" applyAlignment="1" applyProtection="1">
      <alignment horizontal="right" vertical="center" shrinkToFit="1"/>
      <protection locked="0"/>
    </xf>
    <xf numFmtId="0" fontId="42" fillId="4" borderId="102" xfId="0" applyFont="1" applyFill="1" applyBorder="1" applyAlignment="1" applyProtection="1">
      <alignment horizontal="right" vertical="center" shrinkToFit="1"/>
      <protection locked="0"/>
    </xf>
    <xf numFmtId="0" fontId="41" fillId="0" borderId="127" xfId="0" applyFont="1" applyBorder="1" applyAlignment="1">
      <alignment horizontal="left" vertical="center" shrinkToFit="1"/>
    </xf>
    <xf numFmtId="0" fontId="41" fillId="0" borderId="129" xfId="0" applyFont="1" applyBorder="1" applyAlignment="1">
      <alignment horizontal="left" vertical="center" shrinkToFit="1"/>
    </xf>
    <xf numFmtId="0" fontId="41" fillId="0" borderId="98" xfId="0" applyFont="1" applyBorder="1" applyAlignment="1">
      <alignment horizontal="center" vertical="center"/>
    </xf>
    <xf numFmtId="0" fontId="41" fillId="0" borderId="0" xfId="0" applyFont="1" applyAlignment="1">
      <alignment horizontal="center" vertical="center"/>
    </xf>
    <xf numFmtId="0" fontId="41" fillId="0" borderId="39" xfId="0" applyFont="1" applyBorder="1" applyAlignment="1">
      <alignment horizontal="center" vertical="center" shrinkToFit="1"/>
    </xf>
    <xf numFmtId="0" fontId="41" fillId="0" borderId="40" xfId="0" applyFont="1" applyBorder="1" applyAlignment="1">
      <alignment horizontal="center" vertical="center" shrinkToFit="1"/>
    </xf>
    <xf numFmtId="0" fontId="42" fillId="6" borderId="41" xfId="0" applyFont="1" applyFill="1" applyBorder="1" applyAlignment="1" applyProtection="1">
      <alignment horizontal="center" vertical="center" shrinkToFit="1"/>
      <protection locked="0"/>
    </xf>
    <xf numFmtId="0" fontId="42" fillId="6" borderId="102" xfId="0" applyFont="1" applyFill="1" applyBorder="1" applyAlignment="1" applyProtection="1">
      <alignment horizontal="center" vertical="center" shrinkToFit="1"/>
      <protection locked="0"/>
    </xf>
    <xf numFmtId="0" fontId="41" fillId="0" borderId="104" xfId="0" applyFont="1" applyBorder="1" applyAlignment="1">
      <alignment horizontal="center" vertical="center" wrapText="1"/>
    </xf>
    <xf numFmtId="0" fontId="41" fillId="0" borderId="123" xfId="0" applyFont="1" applyBorder="1" applyAlignment="1">
      <alignment horizontal="center" vertical="center" wrapText="1"/>
    </xf>
    <xf numFmtId="0" fontId="41" fillId="0" borderId="133" xfId="0" applyFont="1" applyBorder="1" applyAlignment="1">
      <alignment horizontal="center" vertical="center" wrapText="1"/>
    </xf>
    <xf numFmtId="0" fontId="39" fillId="0" borderId="7" xfId="0" applyFont="1" applyBorder="1" applyAlignment="1">
      <alignment horizontal="center" vertical="center" shrinkToFit="1"/>
    </xf>
    <xf numFmtId="0" fontId="42" fillId="4" borderId="102" xfId="0" applyFont="1" applyFill="1" applyBorder="1" applyAlignment="1" applyProtection="1">
      <alignment horizontal="center" vertical="center" shrinkToFit="1"/>
      <protection locked="0"/>
    </xf>
    <xf numFmtId="0" fontId="24" fillId="0" borderId="0" xfId="2" applyFont="1" applyAlignment="1">
      <alignment wrapText="1"/>
    </xf>
    <xf numFmtId="0" fontId="24" fillId="0" borderId="0" xfId="2" applyFont="1" applyAlignment="1"/>
    <xf numFmtId="0" fontId="24" fillId="0" borderId="11" xfId="2" applyFont="1" applyBorder="1" applyAlignment="1"/>
    <xf numFmtId="0" fontId="24" fillId="0" borderId="141" xfId="2" applyFont="1" applyBorder="1" applyAlignment="1"/>
    <xf numFmtId="0" fontId="24" fillId="0" borderId="142" xfId="2" applyFont="1" applyBorder="1" applyAlignment="1"/>
    <xf numFmtId="0" fontId="19" fillId="0" borderId="65" xfId="2" applyFont="1" applyBorder="1" applyAlignment="1">
      <alignment horizontal="center" vertical="center"/>
    </xf>
    <xf numFmtId="0" fontId="19" fillId="0" borderId="66" xfId="2" applyFont="1" applyBorder="1" applyAlignment="1">
      <alignment horizontal="center" vertical="center"/>
    </xf>
    <xf numFmtId="0" fontId="19" fillId="0" borderId="67" xfId="2" applyFont="1" applyBorder="1" applyAlignment="1">
      <alignment horizontal="center" vertical="center"/>
    </xf>
    <xf numFmtId="0" fontId="19" fillId="0" borderId="10" xfId="2" applyFont="1" applyBorder="1" applyAlignment="1">
      <alignment horizontal="center" vertical="center"/>
    </xf>
    <xf numFmtId="0" fontId="19" fillId="0" borderId="0" xfId="2" applyFont="1" applyAlignment="1">
      <alignment horizontal="center" vertical="center"/>
    </xf>
    <xf numFmtId="0" fontId="19" fillId="0" borderId="137" xfId="2" applyFont="1" applyBorder="1" applyAlignment="1">
      <alignment horizontal="center" vertical="center"/>
    </xf>
    <xf numFmtId="0" fontId="19" fillId="0" borderId="121" xfId="2" applyFont="1" applyBorder="1" applyAlignment="1">
      <alignment horizontal="center" vertical="center"/>
    </xf>
    <xf numFmtId="0" fontId="19" fillId="0" borderId="122" xfId="2" applyFont="1" applyBorder="1" applyAlignment="1">
      <alignment horizontal="center" vertical="center"/>
    </xf>
    <xf numFmtId="0" fontId="19" fillId="0" borderId="68" xfId="2" applyFont="1" applyBorder="1" applyAlignment="1">
      <alignment horizontal="center" vertical="center"/>
    </xf>
    <xf numFmtId="0" fontId="19" fillId="0" borderId="130" xfId="2" applyFont="1" applyBorder="1" applyAlignment="1">
      <alignment horizontal="center" vertical="center"/>
    </xf>
    <xf numFmtId="0" fontId="19" fillId="0" borderId="120" xfId="2" applyFont="1" applyBorder="1" applyAlignment="1">
      <alignment horizontal="center" vertical="center"/>
    </xf>
    <xf numFmtId="0" fontId="19" fillId="0" borderId="68" xfId="2" applyFont="1" applyBorder="1" applyAlignment="1">
      <alignment horizontal="center" vertical="center" shrinkToFit="1"/>
    </xf>
    <xf numFmtId="0" fontId="11" fillId="0" borderId="66" xfId="2" applyBorder="1" applyAlignment="1">
      <alignment horizontal="center" vertical="center" shrinkToFit="1"/>
    </xf>
    <xf numFmtId="0" fontId="11" fillId="0" borderId="69" xfId="2" applyBorder="1" applyAlignment="1">
      <alignment horizontal="center" vertical="center" shrinkToFit="1"/>
    </xf>
    <xf numFmtId="0" fontId="11" fillId="0" borderId="130" xfId="2" applyBorder="1" applyAlignment="1">
      <alignment horizontal="center" vertical="center" shrinkToFit="1"/>
    </xf>
    <xf numFmtId="0" fontId="11" fillId="0" borderId="0" xfId="2" applyAlignment="1">
      <alignment horizontal="center" vertical="center" shrinkToFit="1"/>
    </xf>
    <xf numFmtId="0" fontId="11" fillId="0" borderId="11" xfId="2" applyBorder="1" applyAlignment="1">
      <alignment horizontal="center" vertical="center" shrinkToFit="1"/>
    </xf>
    <xf numFmtId="0" fontId="19" fillId="0" borderId="70" xfId="2" applyFont="1" applyBorder="1" applyAlignment="1">
      <alignment horizontal="center" vertical="center"/>
    </xf>
    <xf numFmtId="0" fontId="19" fillId="0" borderId="144" xfId="2" applyFont="1" applyBorder="1" applyAlignment="1">
      <alignment horizontal="center" vertical="center"/>
    </xf>
    <xf numFmtId="0" fontId="19" fillId="0" borderId="62" xfId="2" applyFont="1" applyBorder="1" applyAlignment="1">
      <alignment horizontal="center" vertical="center" shrinkToFit="1"/>
    </xf>
    <xf numFmtId="0" fontId="19" fillId="0" borderId="63" xfId="2" applyFont="1" applyBorder="1" applyAlignment="1">
      <alignment horizontal="center" vertical="center" shrinkToFit="1"/>
    </xf>
    <xf numFmtId="0" fontId="19" fillId="0" borderId="64" xfId="2" applyFont="1" applyBorder="1" applyAlignment="1">
      <alignment horizontal="center" vertical="center" shrinkToFit="1"/>
    </xf>
    <xf numFmtId="0" fontId="19" fillId="0" borderId="138" xfId="2" applyFont="1" applyBorder="1" applyAlignment="1">
      <alignment horizontal="center" vertical="center"/>
    </xf>
    <xf numFmtId="0" fontId="19" fillId="0" borderId="139" xfId="2" applyFont="1" applyBorder="1" applyAlignment="1">
      <alignment horizontal="center" vertical="center"/>
    </xf>
    <xf numFmtId="0" fontId="19" fillId="0" borderId="140" xfId="2" applyFont="1" applyBorder="1" applyAlignment="1">
      <alignment horizontal="center" vertical="center"/>
    </xf>
    <xf numFmtId="0" fontId="19" fillId="0" borderId="11" xfId="2" applyFont="1" applyBorder="1" applyAlignment="1">
      <alignment horizontal="center" vertical="center"/>
    </xf>
    <xf numFmtId="0" fontId="19" fillId="0" borderId="145" xfId="2" applyFont="1" applyBorder="1" applyAlignment="1">
      <alignment horizontal="center" vertical="center"/>
    </xf>
    <xf numFmtId="0" fontId="19" fillId="0" borderId="143" xfId="2" applyFont="1" applyBorder="1" applyAlignment="1">
      <alignment horizontal="center" vertical="center"/>
    </xf>
    <xf numFmtId="0" fontId="19" fillId="0" borderId="130" xfId="2" applyFont="1" applyBorder="1" applyAlignment="1">
      <alignment horizontal="right" vertical="center"/>
    </xf>
    <xf numFmtId="0" fontId="19" fillId="0" borderId="0" xfId="2" applyFont="1" applyAlignment="1">
      <alignment horizontal="right" vertical="center"/>
    </xf>
    <xf numFmtId="0" fontId="19" fillId="0" borderId="11" xfId="2" applyFont="1" applyBorder="1" applyAlignment="1">
      <alignment horizontal="right" vertical="center"/>
    </xf>
    <xf numFmtId="0" fontId="19" fillId="0" borderId="120" xfId="2" applyFont="1" applyBorder="1" applyAlignment="1">
      <alignment horizontal="right" vertical="center"/>
    </xf>
    <xf numFmtId="0" fontId="19" fillId="0" borderId="121" xfId="2" applyFont="1" applyBorder="1" applyAlignment="1">
      <alignment horizontal="right" vertical="center"/>
    </xf>
    <xf numFmtId="0" fontId="19" fillId="0" borderId="143" xfId="2" applyFont="1" applyBorder="1" applyAlignment="1">
      <alignment horizontal="right" vertical="center"/>
    </xf>
    <xf numFmtId="0" fontId="25" fillId="0" borderId="10" xfId="2" applyFont="1" applyBorder="1" applyAlignment="1">
      <alignment horizontal="center" vertical="center"/>
    </xf>
    <xf numFmtId="0" fontId="25" fillId="0" borderId="0" xfId="2" applyFont="1" applyAlignment="1">
      <alignment horizontal="center" vertical="center"/>
    </xf>
    <xf numFmtId="0" fontId="25" fillId="0" borderId="11" xfId="2" applyFont="1" applyBorder="1" applyAlignment="1">
      <alignment horizontal="center" vertical="center"/>
    </xf>
    <xf numFmtId="0" fontId="19" fillId="0" borderId="0" xfId="0" applyFont="1" applyAlignment="1">
      <alignment horizontal="center" vertical="center" shrinkToFit="1"/>
    </xf>
    <xf numFmtId="0" fontId="13" fillId="0" borderId="0" xfId="0" applyFont="1" applyAlignment="1">
      <alignment horizontal="center" vertical="center" shrinkToFit="1"/>
    </xf>
    <xf numFmtId="0" fontId="18" fillId="0" borderId="0" xfId="2" applyFont="1" applyAlignment="1">
      <alignment horizontal="center" vertical="center" shrinkToFit="1"/>
    </xf>
    <xf numFmtId="0" fontId="19" fillId="0" borderId="10" xfId="2" applyFont="1" applyBorder="1" applyAlignment="1">
      <alignment horizontal="left" vertical="center"/>
    </xf>
    <xf numFmtId="0" fontId="23" fillId="0" borderId="0" xfId="2" applyFont="1" applyAlignment="1">
      <alignment horizontal="left" vertical="center"/>
    </xf>
    <xf numFmtId="0" fontId="23" fillId="0" borderId="11" xfId="2" applyFont="1" applyBorder="1" applyAlignment="1">
      <alignment horizontal="left" vertical="center"/>
    </xf>
    <xf numFmtId="0" fontId="23" fillId="0" borderId="10" xfId="2" applyFont="1" applyBorder="1" applyAlignment="1">
      <alignment horizontal="left" vertical="center"/>
    </xf>
    <xf numFmtId="0" fontId="19" fillId="0" borderId="151" xfId="2" applyFont="1" applyBorder="1" applyAlignment="1">
      <alignment horizontal="center" vertical="center"/>
    </xf>
    <xf numFmtId="0" fontId="19" fillId="0" borderId="141" xfId="2" applyFont="1" applyBorder="1" applyAlignment="1">
      <alignment horizontal="center" vertical="center"/>
    </xf>
    <xf numFmtId="0" fontId="24" fillId="0" borderId="0" xfId="1" applyFont="1" applyAlignment="1">
      <alignment horizontal="center" vertical="center"/>
    </xf>
    <xf numFmtId="0" fontId="13" fillId="0" borderId="0" xfId="2" applyFont="1" applyAlignment="1">
      <alignment horizontal="center" vertical="center"/>
    </xf>
    <xf numFmtId="49" fontId="18" fillId="0" borderId="0" xfId="2" applyNumberFormat="1" applyFont="1" applyAlignment="1">
      <alignment horizontal="center" vertical="center"/>
    </xf>
    <xf numFmtId="0" fontId="18" fillId="0" borderId="0" xfId="2" applyFont="1" applyAlignment="1">
      <alignment horizontal="center" vertical="center"/>
    </xf>
    <xf numFmtId="0" fontId="19" fillId="0" borderId="0" xfId="0" applyFont="1">
      <alignment vertical="center"/>
    </xf>
    <xf numFmtId="0" fontId="11" fillId="0" borderId="0" xfId="2">
      <alignment vertical="center"/>
    </xf>
    <xf numFmtId="0" fontId="11" fillId="0" borderId="11" xfId="2" applyBorder="1">
      <alignment vertical="center"/>
    </xf>
    <xf numFmtId="0" fontId="11" fillId="0" borderId="141" xfId="2" applyBorder="1">
      <alignment vertical="center"/>
    </xf>
    <xf numFmtId="0" fontId="11" fillId="0" borderId="142" xfId="2" applyBorder="1">
      <alignment vertical="center"/>
    </xf>
    <xf numFmtId="0" fontId="24" fillId="0" borderId="0" xfId="2" applyFont="1" applyAlignment="1">
      <alignment horizontal="distributed" vertical="center"/>
    </xf>
    <xf numFmtId="0" fontId="15" fillId="0" borderId="0" xfId="2" applyFont="1" applyAlignment="1">
      <alignment horizontal="distributed" vertical="center" wrapText="1"/>
    </xf>
    <xf numFmtId="0" fontId="11" fillId="0" borderId="0" xfId="2" applyAlignment="1">
      <alignment horizontal="distributed" vertical="center"/>
    </xf>
    <xf numFmtId="0" fontId="15" fillId="0" borderId="0" xfId="2" applyFont="1" applyAlignment="1">
      <alignment horizontal="distributed" vertical="center"/>
    </xf>
    <xf numFmtId="0" fontId="18" fillId="0" borderId="0" xfId="2" applyFont="1" applyAlignment="1">
      <alignment horizontal="left" vertical="center" shrinkToFit="1"/>
    </xf>
    <xf numFmtId="0" fontId="18" fillId="0" borderId="0" xfId="2" applyFont="1" applyAlignment="1">
      <alignment horizontal="left" vertical="center"/>
    </xf>
    <xf numFmtId="0" fontId="24" fillId="0" borderId="0" xfId="0" applyFont="1" applyAlignment="1">
      <alignment horizontal="left" vertical="center"/>
    </xf>
    <xf numFmtId="0" fontId="24" fillId="0" borderId="121" xfId="0" applyFont="1" applyBorder="1" applyAlignment="1">
      <alignment horizontal="center" vertical="center"/>
    </xf>
    <xf numFmtId="0" fontId="24" fillId="0" borderId="146" xfId="1" applyFont="1" applyBorder="1" applyAlignment="1">
      <alignment horizontal="center" vertical="center"/>
    </xf>
    <xf numFmtId="0" fontId="24" fillId="0" borderId="139" xfId="0" applyFont="1" applyBorder="1" applyAlignment="1">
      <alignment horizontal="center" vertical="center"/>
    </xf>
    <xf numFmtId="0" fontId="24" fillId="0" borderId="147" xfId="2" applyFont="1" applyBorder="1" applyAlignment="1">
      <alignment horizontal="center" vertical="center"/>
    </xf>
    <xf numFmtId="0" fontId="24" fillId="0" borderId="120" xfId="0" applyFont="1" applyBorder="1" applyAlignment="1">
      <alignment horizontal="center" vertical="center"/>
    </xf>
    <xf numFmtId="0" fontId="24" fillId="0" borderId="122" xfId="1" applyFont="1" applyBorder="1" applyAlignment="1">
      <alignment horizontal="center" vertical="center"/>
    </xf>
    <xf numFmtId="0" fontId="24" fillId="0" borderId="146" xfId="2" applyFont="1" applyBorder="1" applyAlignment="1">
      <alignment horizontal="right" vertical="center"/>
    </xf>
    <xf numFmtId="0" fontId="24" fillId="0" borderId="139" xfId="2" applyFont="1" applyBorder="1" applyAlignment="1">
      <alignment horizontal="right" vertical="center"/>
    </xf>
    <xf numFmtId="0" fontId="24" fillId="0" borderId="120" xfId="2" applyFont="1" applyBorder="1" applyAlignment="1">
      <alignment horizontal="right" vertical="center"/>
    </xf>
    <xf numFmtId="0" fontId="24" fillId="0" borderId="121" xfId="2" applyFont="1" applyBorder="1" applyAlignment="1">
      <alignment horizontal="right" vertical="center"/>
    </xf>
    <xf numFmtId="0" fontId="24" fillId="0" borderId="139" xfId="0" applyFont="1" applyBorder="1" applyAlignment="1">
      <alignment horizontal="left" vertical="center"/>
    </xf>
    <xf numFmtId="0" fontId="24" fillId="0" borderId="147" xfId="0" applyFont="1" applyBorder="1" applyAlignment="1">
      <alignment horizontal="left" vertical="center"/>
    </xf>
    <xf numFmtId="0" fontId="24" fillId="0" borderId="121" xfId="0" applyFont="1" applyBorder="1" applyAlignment="1">
      <alignment horizontal="left" vertical="center"/>
    </xf>
    <xf numFmtId="0" fontId="24" fillId="0" borderId="122" xfId="2" applyFont="1" applyBorder="1" applyAlignment="1">
      <alignment horizontal="left" vertical="center"/>
    </xf>
    <xf numFmtId="49" fontId="24" fillId="0" borderId="146" xfId="2" applyNumberFormat="1" applyFont="1" applyBorder="1" applyAlignment="1">
      <alignment horizontal="center" vertical="center"/>
    </xf>
    <xf numFmtId="0" fontId="24" fillId="0" borderId="148" xfId="2" applyFont="1" applyBorder="1">
      <alignment vertical="center"/>
    </xf>
    <xf numFmtId="0" fontId="24" fillId="0" borderId="149" xfId="2" applyFont="1" applyBorder="1">
      <alignment vertical="center"/>
    </xf>
    <xf numFmtId="0" fontId="24" fillId="0" borderId="150" xfId="2" applyFont="1" applyBorder="1">
      <alignment vertical="center"/>
    </xf>
    <xf numFmtId="0" fontId="24" fillId="0" borderId="60" xfId="2" applyFont="1" applyBorder="1" applyAlignment="1">
      <alignment horizontal="left" vertical="center"/>
    </xf>
    <xf numFmtId="0" fontId="24" fillId="0" borderId="0" xfId="2" applyFont="1" applyAlignment="1">
      <alignment horizontal="center" vertical="center" shrinkToFit="1"/>
    </xf>
    <xf numFmtId="0" fontId="24" fillId="0" borderId="61" xfId="2" applyFont="1" applyBorder="1" applyAlignment="1">
      <alignment horizontal="center" vertical="center"/>
    </xf>
    <xf numFmtId="0" fontId="24" fillId="0" borderId="61" xfId="2" applyFont="1" applyBorder="1" applyAlignment="1">
      <alignment horizontal="center" vertical="center" shrinkToFit="1"/>
    </xf>
    <xf numFmtId="0" fontId="24" fillId="0" borderId="61" xfId="2" applyFont="1" applyBorder="1" applyAlignment="1">
      <alignment horizontal="distributed" vertical="center"/>
    </xf>
    <xf numFmtId="0" fontId="11" fillId="0" borderId="61" xfId="2" applyBorder="1" applyAlignment="1">
      <alignment horizontal="distributed" vertical="center"/>
    </xf>
    <xf numFmtId="0" fontId="24" fillId="0" borderId="60" xfId="2" applyFont="1" applyBorder="1" applyAlignment="1">
      <alignment horizontal="center" vertical="center"/>
    </xf>
    <xf numFmtId="0" fontId="19" fillId="0" borderId="0" xfId="0" applyFont="1" applyAlignment="1">
      <alignment horizontal="distributed" vertical="center"/>
    </xf>
    <xf numFmtId="0" fontId="23" fillId="0" borderId="0" xfId="2" applyFont="1" applyAlignment="1">
      <alignment horizontal="distributed" vertical="center"/>
    </xf>
    <xf numFmtId="0" fontId="17" fillId="0" borderId="152" xfId="0" applyFont="1" applyBorder="1" applyAlignment="1">
      <alignment horizontal="center" vertical="center"/>
    </xf>
    <xf numFmtId="0" fontId="32" fillId="0" borderId="153" xfId="0" applyFont="1" applyBorder="1" applyAlignment="1">
      <alignment horizontal="center" vertical="center"/>
    </xf>
    <xf numFmtId="0" fontId="32" fillId="0" borderId="154" xfId="0" applyFont="1" applyBorder="1" applyAlignment="1">
      <alignment horizontal="center" vertical="center"/>
    </xf>
    <xf numFmtId="0" fontId="15" fillId="0" borderId="146" xfId="0" applyFont="1" applyBorder="1" applyAlignment="1">
      <alignment horizontal="center" vertical="center"/>
    </xf>
    <xf numFmtId="0" fontId="15" fillId="0" borderId="139" xfId="0" applyFont="1" applyBorder="1" applyAlignment="1">
      <alignment horizontal="center" vertical="center"/>
    </xf>
    <xf numFmtId="0" fontId="15" fillId="0" borderId="130" xfId="0" applyFont="1" applyBorder="1" applyAlignment="1">
      <alignment horizontal="center" vertical="center"/>
    </xf>
    <xf numFmtId="0" fontId="15" fillId="0" borderId="0" xfId="2" applyFont="1" applyAlignment="1">
      <alignment horizontal="center" vertical="center"/>
    </xf>
    <xf numFmtId="0" fontId="15" fillId="0" borderId="120" xfId="0" applyFont="1" applyBorder="1" applyAlignment="1">
      <alignment horizontal="center" vertical="center"/>
    </xf>
    <xf numFmtId="0" fontId="15" fillId="0" borderId="121" xfId="0" applyFont="1" applyBorder="1" applyAlignment="1">
      <alignment horizontal="center" vertical="center"/>
    </xf>
    <xf numFmtId="0" fontId="15" fillId="0" borderId="139"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121" xfId="0" applyFont="1" applyBorder="1" applyAlignment="1" applyProtection="1">
      <alignment horizontal="center" vertical="center"/>
      <protection locked="0"/>
    </xf>
    <xf numFmtId="0" fontId="15" fillId="0" borderId="147" xfId="0" applyFont="1" applyBorder="1" applyAlignment="1">
      <alignment horizontal="center" vertical="center"/>
    </xf>
    <xf numFmtId="0" fontId="15" fillId="0" borderId="137" xfId="0" applyFont="1" applyBorder="1" applyAlignment="1">
      <alignment horizontal="center" vertical="center"/>
    </xf>
    <xf numFmtId="0" fontId="15" fillId="0" borderId="122" xfId="0" applyFont="1" applyBorder="1" applyAlignment="1">
      <alignment horizontal="center" vertical="center"/>
    </xf>
    <xf numFmtId="0" fontId="15" fillId="0" borderId="152" xfId="0" applyFont="1" applyBorder="1">
      <alignment vertical="center"/>
    </xf>
    <xf numFmtId="0" fontId="11" fillId="0" borderId="153" xfId="1" applyBorder="1">
      <alignment vertical="center"/>
    </xf>
    <xf numFmtId="0" fontId="11" fillId="0" borderId="154" xfId="1" applyBorder="1">
      <alignment vertical="center"/>
    </xf>
    <xf numFmtId="0" fontId="11" fillId="0" borderId="152" xfId="1" applyBorder="1">
      <alignment vertical="center"/>
    </xf>
    <xf numFmtId="0" fontId="17" fillId="0" borderId="153" xfId="0" applyFont="1" applyBorder="1" applyAlignment="1">
      <alignment horizontal="center" vertical="center"/>
    </xf>
    <xf numFmtId="0" fontId="17" fillId="0" borderId="154" xfId="0" applyFont="1" applyBorder="1" applyAlignment="1">
      <alignment horizontal="center" vertical="center"/>
    </xf>
    <xf numFmtId="0" fontId="17" fillId="0" borderId="146" xfId="0" applyFont="1" applyBorder="1" applyAlignment="1">
      <alignment horizontal="center" vertical="center"/>
    </xf>
    <xf numFmtId="0" fontId="17" fillId="0" borderId="139" xfId="1" applyFont="1" applyBorder="1" applyAlignment="1">
      <alignment horizontal="center" vertical="center"/>
    </xf>
    <xf numFmtId="0" fontId="17" fillId="0" borderId="147" xfId="1" applyFont="1" applyBorder="1" applyAlignment="1">
      <alignment horizontal="center" vertical="center"/>
    </xf>
    <xf numFmtId="0" fontId="17" fillId="0" borderId="130" xfId="0" applyFont="1" applyBorder="1" applyAlignment="1">
      <alignment horizontal="center" vertical="center"/>
    </xf>
    <xf numFmtId="0" fontId="17" fillId="0" borderId="0" xfId="2" applyFont="1" applyAlignment="1">
      <alignment horizontal="center" vertical="center"/>
    </xf>
    <xf numFmtId="0" fontId="17" fillId="0" borderId="137" xfId="0" applyFont="1" applyBorder="1" applyAlignment="1">
      <alignment horizontal="center" vertical="center"/>
    </xf>
    <xf numFmtId="0" fontId="17" fillId="0" borderId="120" xfId="0" applyFont="1" applyBorder="1" applyAlignment="1">
      <alignment horizontal="center" vertical="center"/>
    </xf>
    <xf numFmtId="0" fontId="17" fillId="0" borderId="121" xfId="0" applyFont="1" applyBorder="1" applyAlignment="1">
      <alignment horizontal="center" vertical="center"/>
    </xf>
    <xf numFmtId="0" fontId="17" fillId="0" borderId="122" xfId="0" applyFont="1" applyBorder="1" applyAlignment="1">
      <alignment horizontal="center" vertical="center"/>
    </xf>
    <xf numFmtId="0" fontId="37" fillId="0" borderId="0" xfId="0" applyFont="1" applyAlignment="1">
      <alignment horizontal="center" vertical="center" wrapText="1"/>
    </xf>
    <xf numFmtId="0" fontId="19" fillId="0" borderId="0" xfId="2" applyFont="1" applyAlignment="1">
      <alignment horizontal="left" vertical="center"/>
    </xf>
    <xf numFmtId="0" fontId="31" fillId="0" borderId="0" xfId="0" applyFont="1">
      <alignment vertical="center"/>
    </xf>
    <xf numFmtId="0" fontId="78" fillId="0" borderId="0" xfId="2" applyFont="1" applyAlignment="1">
      <alignment horizontal="left" vertical="center"/>
    </xf>
    <xf numFmtId="0" fontId="13" fillId="0" borderId="0" xfId="0" applyFont="1" applyAlignment="1" applyProtection="1">
      <alignment horizontal="center" vertical="center" shrinkToFit="1"/>
      <protection locked="0"/>
    </xf>
    <xf numFmtId="0" fontId="24" fillId="0" borderId="0" xfId="2" applyFont="1">
      <alignment vertical="center"/>
    </xf>
    <xf numFmtId="0" fontId="24" fillId="0" borderId="84" xfId="0" applyFont="1" applyBorder="1">
      <alignment vertical="center"/>
    </xf>
    <xf numFmtId="0" fontId="24" fillId="0" borderId="130" xfId="0" applyFont="1" applyBorder="1">
      <alignment vertical="center"/>
    </xf>
    <xf numFmtId="0" fontId="24" fillId="0" borderId="90" xfId="0" applyFont="1" applyBorder="1">
      <alignment vertical="center"/>
    </xf>
    <xf numFmtId="0" fontId="24" fillId="0" borderId="86" xfId="0" applyFont="1" applyBorder="1" applyAlignment="1">
      <alignment horizontal="center" vertical="center"/>
    </xf>
    <xf numFmtId="0" fontId="17" fillId="0" borderId="152" xfId="0" applyFont="1" applyBorder="1" applyAlignment="1">
      <alignment horizontal="center" vertical="center" shrinkToFit="1"/>
    </xf>
    <xf numFmtId="0" fontId="17" fillId="0" borderId="153" xfId="0" applyFont="1" applyBorder="1" applyAlignment="1">
      <alignment horizontal="center" vertical="center" shrinkToFit="1"/>
    </xf>
    <xf numFmtId="0" fontId="17" fillId="0" borderId="152" xfId="0" applyFont="1" applyBorder="1" applyAlignment="1" applyProtection="1">
      <alignment horizontal="left" vertical="center" shrinkToFit="1"/>
      <protection locked="0"/>
    </xf>
    <xf numFmtId="0" fontId="17" fillId="0" borderId="153" xfId="0" applyFont="1" applyBorder="1" applyAlignment="1" applyProtection="1">
      <alignment horizontal="left" vertical="center" shrinkToFit="1"/>
      <protection locked="0"/>
    </xf>
    <xf numFmtId="0" fontId="17" fillId="0" borderId="154" xfId="0" applyFont="1" applyBorder="1" applyAlignment="1" applyProtection="1">
      <alignment horizontal="left" vertical="center" shrinkToFit="1"/>
      <protection locked="0"/>
    </xf>
    <xf numFmtId="0" fontId="19" fillId="0" borderId="121" xfId="0" applyFont="1" applyBorder="1" applyAlignment="1">
      <alignment horizontal="distributed" vertical="center"/>
    </xf>
    <xf numFmtId="0" fontId="24" fillId="0" borderId="85" xfId="0" applyFont="1" applyBorder="1" applyAlignment="1">
      <alignment horizontal="center" vertical="center"/>
    </xf>
    <xf numFmtId="0" fontId="24" fillId="0" borderId="88" xfId="0" applyFont="1" applyBorder="1" applyAlignment="1">
      <alignment horizontal="center" vertical="center"/>
    </xf>
    <xf numFmtId="0" fontId="19" fillId="0" borderId="146" xfId="0" applyFont="1" applyBorder="1" applyAlignment="1" applyProtection="1">
      <alignment horizontal="left" vertical="center" shrinkToFit="1"/>
      <protection locked="0"/>
    </xf>
    <xf numFmtId="0" fontId="19" fillId="0" borderId="139" xfId="0" applyFont="1" applyBorder="1" applyAlignment="1" applyProtection="1">
      <alignment horizontal="left" vertical="center" shrinkToFit="1"/>
      <protection locked="0"/>
    </xf>
    <xf numFmtId="0" fontId="19" fillId="0" borderId="147" xfId="0" applyFont="1" applyBorder="1" applyAlignment="1" applyProtection="1">
      <alignment horizontal="left" vertical="center" shrinkToFit="1"/>
      <protection locked="0"/>
    </xf>
    <xf numFmtId="0" fontId="19" fillId="0" borderId="130" xfId="0" applyFont="1" applyBorder="1" applyAlignment="1" applyProtection="1">
      <alignment horizontal="left" vertical="center" shrinkToFit="1"/>
      <protection locked="0"/>
    </xf>
    <xf numFmtId="0" fontId="19" fillId="0" borderId="0" xfId="0" applyFont="1" applyAlignment="1" applyProtection="1">
      <alignment horizontal="left" vertical="center" shrinkToFit="1"/>
      <protection locked="0"/>
    </xf>
    <xf numFmtId="0" fontId="19" fillId="0" borderId="137" xfId="0" applyFont="1" applyBorder="1" applyAlignment="1" applyProtection="1">
      <alignment horizontal="left" vertical="center" shrinkToFit="1"/>
      <protection locked="0"/>
    </xf>
    <xf numFmtId="0" fontId="19" fillId="0" borderId="120" xfId="0" applyFont="1" applyBorder="1" applyAlignment="1" applyProtection="1">
      <alignment horizontal="left" vertical="center" shrinkToFit="1"/>
      <protection locked="0"/>
    </xf>
    <xf numFmtId="0" fontId="19" fillId="0" borderId="121" xfId="0" applyFont="1" applyBorder="1" applyAlignment="1" applyProtection="1">
      <alignment horizontal="left" vertical="center" shrinkToFit="1"/>
      <protection locked="0"/>
    </xf>
    <xf numFmtId="0" fontId="19" fillId="0" borderId="122" xfId="0" applyFont="1" applyBorder="1" applyAlignment="1" applyProtection="1">
      <alignment horizontal="left" vertical="center" shrinkToFit="1"/>
      <protection locked="0"/>
    </xf>
    <xf numFmtId="0" fontId="24" fillId="0" borderId="146" xfId="0" applyFont="1" applyBorder="1" applyAlignment="1">
      <alignment horizontal="distributed" vertical="center" wrapText="1"/>
    </xf>
    <xf numFmtId="0" fontId="24" fillId="0" borderId="139" xfId="0" applyFont="1" applyBorder="1" applyAlignment="1">
      <alignment horizontal="distributed" vertical="center" wrapText="1"/>
    </xf>
    <xf numFmtId="0" fontId="24" fillId="0" borderId="147" xfId="0" applyFont="1" applyBorder="1" applyAlignment="1">
      <alignment horizontal="distributed" vertical="center" wrapText="1"/>
    </xf>
    <xf numFmtId="0" fontId="24" fillId="0" borderId="130" xfId="0" applyFont="1" applyBorder="1" applyAlignment="1">
      <alignment horizontal="distributed" vertical="center" wrapText="1"/>
    </xf>
    <xf numFmtId="0" fontId="24" fillId="0" borderId="0" xfId="0" applyFont="1" applyAlignment="1">
      <alignment horizontal="distributed" vertical="center" wrapText="1"/>
    </xf>
    <xf numFmtId="0" fontId="24" fillId="0" borderId="137" xfId="0" applyFont="1" applyBorder="1" applyAlignment="1">
      <alignment horizontal="distributed" vertical="center" wrapText="1"/>
    </xf>
    <xf numFmtId="0" fontId="19" fillId="0" borderId="84"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130"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1" fillId="0" borderId="139" xfId="0" applyFont="1" applyBorder="1" applyProtection="1">
      <alignment vertical="center"/>
      <protection locked="0"/>
    </xf>
    <xf numFmtId="0" fontId="11" fillId="0" borderId="0" xfId="0" applyFont="1" applyProtection="1">
      <alignment vertical="center"/>
      <protection locked="0"/>
    </xf>
    <xf numFmtId="0" fontId="31" fillId="0" borderId="139" xfId="0" applyFont="1" applyBorder="1">
      <alignment vertical="center"/>
    </xf>
    <xf numFmtId="0" fontId="24" fillId="0" borderId="120" xfId="0" applyFont="1" applyBorder="1" applyAlignment="1">
      <alignment horizontal="distributed" vertical="center" wrapText="1"/>
    </xf>
    <xf numFmtId="0" fontId="24" fillId="0" borderId="121" xfId="0" applyFont="1" applyBorder="1" applyAlignment="1">
      <alignment horizontal="distributed" vertical="center" wrapText="1"/>
    </xf>
    <xf numFmtId="0" fontId="24" fillId="0" borderId="122" xfId="0" applyFont="1" applyBorder="1" applyAlignment="1">
      <alignment horizontal="distributed" vertical="center" wrapText="1"/>
    </xf>
    <xf numFmtId="0" fontId="19" fillId="0" borderId="137" xfId="0" applyFont="1" applyBorder="1" applyAlignment="1" applyProtection="1">
      <alignment horizontal="center" vertical="center"/>
      <protection locked="0"/>
    </xf>
    <xf numFmtId="0" fontId="19" fillId="0" borderId="120" xfId="0" applyFont="1" applyBorder="1" applyAlignment="1" applyProtection="1">
      <alignment horizontal="center" vertical="center"/>
      <protection locked="0"/>
    </xf>
    <xf numFmtId="0" fontId="19" fillId="0" borderId="121" xfId="0" applyFont="1" applyBorder="1" applyAlignment="1" applyProtection="1">
      <alignment horizontal="center" vertical="center"/>
      <protection locked="0"/>
    </xf>
    <xf numFmtId="0" fontId="19" fillId="0" borderId="122" xfId="0" applyFont="1" applyBorder="1" applyAlignment="1" applyProtection="1">
      <alignment horizontal="center" vertical="center"/>
      <protection locked="0"/>
    </xf>
    <xf numFmtId="0" fontId="24" fillId="0" borderId="87" xfId="0" applyFont="1" applyBorder="1" applyAlignment="1">
      <alignment horizontal="center" vertical="center"/>
    </xf>
    <xf numFmtId="0" fontId="17" fillId="7" borderId="152" xfId="0" applyFont="1" applyFill="1" applyBorder="1" applyAlignment="1" applyProtection="1">
      <alignment horizontal="left" vertical="center" shrinkToFit="1"/>
      <protection locked="0"/>
    </xf>
    <xf numFmtId="0" fontId="17" fillId="7" borderId="153" xfId="0" applyFont="1" applyFill="1" applyBorder="1" applyAlignment="1" applyProtection="1">
      <alignment horizontal="left" vertical="center" shrinkToFit="1"/>
      <protection locked="0"/>
    </xf>
    <xf numFmtId="0" fontId="17" fillId="7" borderId="154" xfId="0" applyFont="1" applyFill="1" applyBorder="1" applyAlignment="1" applyProtection="1">
      <alignment horizontal="left" vertical="center" shrinkToFit="1"/>
      <protection locked="0"/>
    </xf>
    <xf numFmtId="0" fontId="24" fillId="0" borderId="0" xfId="0" applyFont="1" applyAlignment="1">
      <alignment horizontal="distributed" wrapText="1"/>
    </xf>
    <xf numFmtId="0" fontId="24" fillId="0" borderId="0" xfId="0" applyFont="1" applyAlignment="1">
      <alignment horizontal="distributed" vertical="top"/>
    </xf>
    <xf numFmtId="0" fontId="24" fillId="0" borderId="121" xfId="0" applyFont="1" applyBorder="1" applyAlignment="1">
      <alignment horizontal="distributed" vertical="top"/>
    </xf>
    <xf numFmtId="0" fontId="24" fillId="0" borderId="139" xfId="0" applyFont="1" applyBorder="1" applyAlignment="1" applyProtection="1">
      <alignment horizontal="center" vertical="center"/>
      <protection locked="0"/>
    </xf>
    <xf numFmtId="0" fontId="19" fillId="0" borderId="0" xfId="0" applyFont="1" applyAlignment="1" applyProtection="1">
      <alignment horizontal="center" vertical="center" shrinkToFit="1"/>
      <protection locked="0"/>
    </xf>
    <xf numFmtId="0" fontId="19" fillId="0" borderId="137" xfId="0" applyFont="1" applyBorder="1" applyAlignment="1" applyProtection="1">
      <alignment horizontal="center" vertical="center" shrinkToFit="1"/>
      <protection locked="0"/>
    </xf>
    <xf numFmtId="0" fontId="19" fillId="0" borderId="121" xfId="0" applyFont="1" applyBorder="1" applyAlignment="1" applyProtection="1">
      <alignment horizontal="center" vertical="center" shrinkToFit="1"/>
      <protection locked="0"/>
    </xf>
    <xf numFmtId="0" fontId="19" fillId="0" borderId="122" xfId="0" applyFont="1" applyBorder="1" applyAlignment="1" applyProtection="1">
      <alignment horizontal="center" vertical="center" shrinkToFit="1"/>
      <protection locked="0"/>
    </xf>
    <xf numFmtId="0" fontId="19" fillId="0" borderId="0" xfId="0" applyFont="1" applyAlignment="1">
      <alignment horizontal="distributed" vertical="center" wrapText="1"/>
    </xf>
    <xf numFmtId="0" fontId="19" fillId="0" borderId="0" xfId="0" applyFont="1" applyAlignment="1">
      <alignment horizontal="left" vertical="center" shrinkToFit="1"/>
    </xf>
    <xf numFmtId="0" fontId="19" fillId="0" borderId="91" xfId="0" applyFont="1" applyBorder="1" applyAlignment="1" applyProtection="1">
      <alignment horizontal="center" vertical="center" shrinkToFit="1"/>
      <protection locked="0"/>
    </xf>
    <xf numFmtId="0" fontId="19" fillId="0" borderId="160" xfId="0" applyFont="1" applyBorder="1" applyAlignment="1" applyProtection="1">
      <alignment horizontal="center" vertical="center" shrinkToFit="1"/>
      <protection locked="0"/>
    </xf>
    <xf numFmtId="0" fontId="19" fillId="0" borderId="139" xfId="0" applyFont="1" applyBorder="1" applyAlignment="1">
      <alignment horizontal="distributed" vertical="center"/>
    </xf>
    <xf numFmtId="49" fontId="19" fillId="0" borderId="146" xfId="0" applyNumberFormat="1" applyFont="1" applyBorder="1" applyAlignment="1" applyProtection="1">
      <alignment horizontal="center" vertical="center" shrinkToFit="1"/>
      <protection locked="0"/>
    </xf>
    <xf numFmtId="0" fontId="19" fillId="0" borderId="139" xfId="0" applyFont="1" applyBorder="1" applyAlignment="1" applyProtection="1">
      <alignment horizontal="center" vertical="center" shrinkToFit="1"/>
      <protection locked="0"/>
    </xf>
    <xf numFmtId="0" fontId="19" fillId="0" borderId="120" xfId="0" applyFont="1" applyBorder="1" applyAlignment="1" applyProtection="1">
      <alignment horizontal="center" vertical="center" shrinkToFit="1"/>
      <protection locked="0"/>
    </xf>
    <xf numFmtId="176" fontId="19" fillId="0" borderId="146" xfId="0" applyNumberFormat="1" applyFont="1" applyBorder="1" applyAlignment="1" applyProtection="1">
      <alignment horizontal="center" vertical="center" shrinkToFit="1"/>
      <protection locked="0"/>
    </xf>
    <xf numFmtId="176" fontId="19" fillId="0" borderId="139" xfId="0" applyNumberFormat="1" applyFont="1" applyBorder="1" applyAlignment="1" applyProtection="1">
      <alignment horizontal="center" vertical="center" shrinkToFit="1"/>
      <protection locked="0"/>
    </xf>
    <xf numFmtId="176" fontId="19" fillId="0" borderId="120" xfId="0" applyNumberFormat="1" applyFont="1" applyBorder="1" applyAlignment="1" applyProtection="1">
      <alignment horizontal="center" vertical="center" shrinkToFit="1"/>
      <protection locked="0"/>
    </xf>
    <xf numFmtId="176" fontId="19" fillId="0" borderId="121" xfId="0" applyNumberFormat="1" applyFont="1" applyBorder="1" applyAlignment="1" applyProtection="1">
      <alignment horizontal="center" vertical="center" shrinkToFit="1"/>
      <protection locked="0"/>
    </xf>
    <xf numFmtId="0" fontId="17" fillId="0" borderId="146" xfId="0" applyFont="1" applyBorder="1" applyAlignment="1">
      <alignment horizontal="distributed" vertical="center" wrapText="1"/>
    </xf>
    <xf numFmtId="0" fontId="17" fillId="0" borderId="139" xfId="0" applyFont="1" applyBorder="1" applyAlignment="1">
      <alignment horizontal="distributed" vertical="center" wrapText="1"/>
    </xf>
    <xf numFmtId="0" fontId="17" fillId="0" borderId="130" xfId="0" applyFont="1" applyBorder="1" applyAlignment="1">
      <alignment horizontal="distributed" vertical="center" wrapText="1"/>
    </xf>
    <xf numFmtId="0" fontId="17" fillId="0" borderId="0" xfId="0" applyFont="1" applyAlignment="1">
      <alignment horizontal="distributed" vertical="center" wrapText="1"/>
    </xf>
    <xf numFmtId="0" fontId="17" fillId="0" borderId="130" xfId="0" applyFont="1" applyBorder="1" applyAlignment="1">
      <alignment horizontal="distributed" vertical="center"/>
    </xf>
    <xf numFmtId="0" fontId="17" fillId="0" borderId="0" xfId="2" applyFont="1" applyAlignment="1">
      <alignment horizontal="distributed" vertical="center"/>
    </xf>
    <xf numFmtId="0" fontId="17" fillId="0" borderId="120" xfId="0" applyFont="1" applyBorder="1" applyAlignment="1">
      <alignment horizontal="distributed" vertical="center"/>
    </xf>
    <xf numFmtId="0" fontId="17" fillId="0" borderId="121" xfId="0" applyFont="1" applyBorder="1" applyAlignment="1">
      <alignment horizontal="distributed" vertical="center"/>
    </xf>
    <xf numFmtId="0" fontId="19" fillId="7" borderId="146" xfId="0" applyFont="1" applyFill="1" applyBorder="1" applyAlignment="1" applyProtection="1">
      <alignment horizontal="center" vertical="center" shrinkToFit="1"/>
      <protection locked="0"/>
    </xf>
    <xf numFmtId="0" fontId="19" fillId="7" borderId="139" xfId="0" applyFont="1" applyFill="1" applyBorder="1" applyAlignment="1" applyProtection="1">
      <alignment horizontal="center" vertical="center" shrinkToFit="1"/>
      <protection locked="0"/>
    </xf>
    <xf numFmtId="0" fontId="19" fillId="7" borderId="147" xfId="0" applyFont="1" applyFill="1" applyBorder="1" applyAlignment="1" applyProtection="1">
      <alignment horizontal="center" vertical="center" shrinkToFit="1"/>
      <protection locked="0"/>
    </xf>
    <xf numFmtId="0" fontId="19" fillId="7" borderId="120" xfId="0" applyFont="1" applyFill="1" applyBorder="1" applyAlignment="1" applyProtection="1">
      <alignment horizontal="center" vertical="center" shrinkToFit="1"/>
      <protection locked="0"/>
    </xf>
    <xf numFmtId="0" fontId="19" fillId="7" borderId="121" xfId="0" applyFont="1" applyFill="1" applyBorder="1" applyAlignment="1" applyProtection="1">
      <alignment horizontal="center" vertical="center" shrinkToFit="1"/>
      <protection locked="0"/>
    </xf>
    <xf numFmtId="0" fontId="19" fillId="7" borderId="122" xfId="0" applyFont="1" applyFill="1" applyBorder="1" applyAlignment="1" applyProtection="1">
      <alignment horizontal="center" vertical="center" shrinkToFit="1"/>
      <protection locked="0"/>
    </xf>
    <xf numFmtId="0" fontId="21" fillId="0" borderId="146" xfId="0" applyFont="1" applyBorder="1" applyAlignment="1">
      <alignment horizontal="distributed" vertical="center"/>
    </xf>
    <xf numFmtId="0" fontId="21" fillId="0" borderId="139" xfId="0" applyFont="1" applyBorder="1" applyAlignment="1">
      <alignment horizontal="distributed" vertical="center"/>
    </xf>
    <xf numFmtId="0" fontId="21" fillId="0" borderId="147" xfId="0" applyFont="1" applyBorder="1" applyAlignment="1">
      <alignment horizontal="distributed" vertical="center"/>
    </xf>
    <xf numFmtId="0" fontId="21" fillId="0" borderId="130" xfId="0" applyFont="1" applyBorder="1" applyAlignment="1">
      <alignment horizontal="distributed" vertical="center"/>
    </xf>
    <xf numFmtId="0" fontId="21" fillId="0" borderId="0" xfId="0" applyFont="1" applyAlignment="1">
      <alignment horizontal="distributed" vertical="center"/>
    </xf>
    <xf numFmtId="0" fontId="21" fillId="0" borderId="137" xfId="0" applyFont="1" applyBorder="1" applyAlignment="1">
      <alignment horizontal="distributed" vertical="center"/>
    </xf>
    <xf numFmtId="0" fontId="17" fillId="0" borderId="137" xfId="0" applyFont="1" applyBorder="1" applyAlignment="1">
      <alignment horizontal="distributed" vertical="center"/>
    </xf>
    <xf numFmtId="0" fontId="17" fillId="0" borderId="122" xfId="0" applyFont="1" applyBorder="1" applyAlignment="1">
      <alignment horizontal="distributed" vertical="center"/>
    </xf>
    <xf numFmtId="0" fontId="24" fillId="0" borderId="0" xfId="0" applyFont="1" applyAlignment="1" applyProtection="1">
      <alignment horizontal="left" vertical="center"/>
      <protection locked="0"/>
    </xf>
    <xf numFmtId="0" fontId="24" fillId="0" borderId="88" xfId="0" applyFont="1" applyBorder="1" applyAlignment="1" applyProtection="1">
      <alignment horizontal="left" vertical="center"/>
      <protection locked="0"/>
    </xf>
    <xf numFmtId="0" fontId="24" fillId="0" borderId="91" xfId="0" applyFont="1" applyBorder="1" applyAlignment="1" applyProtection="1">
      <alignment horizontal="left" vertical="center"/>
      <protection locked="0"/>
    </xf>
    <xf numFmtId="0" fontId="24" fillId="0" borderId="89" xfId="0" applyFont="1" applyBorder="1" applyAlignment="1" applyProtection="1">
      <alignment horizontal="left" vertical="center"/>
      <protection locked="0"/>
    </xf>
    <xf numFmtId="0" fontId="15" fillId="3" borderId="86" xfId="0" applyFont="1" applyFill="1" applyBorder="1" applyAlignment="1">
      <alignment horizontal="distributed" vertical="center" wrapText="1"/>
    </xf>
    <xf numFmtId="0" fontId="15" fillId="3" borderId="0" xfId="0" applyFont="1" applyFill="1" applyAlignment="1">
      <alignment horizontal="distributed" vertical="center" wrapText="1"/>
    </xf>
    <xf numFmtId="0" fontId="15" fillId="0" borderId="0" xfId="0" applyFont="1" applyAlignment="1">
      <alignment horizontal="left" vertical="center" wrapText="1"/>
    </xf>
    <xf numFmtId="0" fontId="19" fillId="7" borderId="0" xfId="0" applyFont="1" applyFill="1" applyAlignment="1" applyProtection="1">
      <alignment horizontal="center" vertical="center"/>
      <protection locked="0"/>
    </xf>
    <xf numFmtId="0" fontId="76" fillId="0" borderId="0" xfId="0" applyFont="1" applyAlignment="1">
      <alignment horizontal="left" vertical="center" wrapText="1"/>
    </xf>
    <xf numFmtId="0" fontId="15" fillId="3" borderId="87" xfId="0" applyFont="1" applyFill="1" applyBorder="1" applyAlignment="1">
      <alignment horizontal="distributed" vertical="center" wrapText="1"/>
    </xf>
    <xf numFmtId="0" fontId="15" fillId="3" borderId="90" xfId="0" applyFont="1" applyFill="1" applyBorder="1" applyAlignment="1">
      <alignment horizontal="distributed" vertical="center" wrapText="1"/>
    </xf>
    <xf numFmtId="0" fontId="15" fillId="3" borderId="91" xfId="0" applyFont="1" applyFill="1" applyBorder="1" applyAlignment="1">
      <alignment horizontal="distributed" vertical="center" wrapText="1"/>
    </xf>
    <xf numFmtId="0" fontId="19" fillId="0" borderId="84" xfId="0" applyFont="1" applyBorder="1" applyAlignment="1" applyProtection="1">
      <alignment horizontal="center" vertical="center" shrinkToFit="1"/>
      <protection locked="0"/>
    </xf>
    <xf numFmtId="0" fontId="19" fillId="0" borderId="86" xfId="0" applyFont="1" applyBorder="1" applyAlignment="1" applyProtection="1">
      <alignment horizontal="center" vertical="center" shrinkToFit="1"/>
      <protection locked="0"/>
    </xf>
    <xf numFmtId="0" fontId="19" fillId="0" borderId="130" xfId="0" applyFont="1" applyBorder="1" applyAlignment="1" applyProtection="1">
      <alignment horizontal="center" vertical="center" shrinkToFit="1"/>
      <protection locked="0"/>
    </xf>
    <xf numFmtId="49" fontId="19" fillId="0" borderId="86" xfId="0" applyNumberFormat="1" applyFont="1" applyBorder="1" applyAlignment="1" applyProtection="1">
      <alignment horizontal="center" vertical="center"/>
      <protection locked="0"/>
    </xf>
    <xf numFmtId="0" fontId="24" fillId="3" borderId="86" xfId="0" applyFont="1" applyFill="1" applyBorder="1" applyAlignment="1">
      <alignment horizontal="distributed" vertical="center" wrapText="1"/>
    </xf>
    <xf numFmtId="0" fontId="24" fillId="3" borderId="0" xfId="0" applyFont="1" applyFill="1" applyAlignment="1">
      <alignment horizontal="distributed" vertical="center" wrapText="1"/>
    </xf>
    <xf numFmtId="0" fontId="24" fillId="3" borderId="91" xfId="0" applyFont="1" applyFill="1" applyBorder="1" applyAlignment="1">
      <alignment horizontal="distributed" vertical="center" wrapText="1"/>
    </xf>
    <xf numFmtId="0" fontId="15" fillId="3" borderId="84" xfId="0" applyFont="1" applyFill="1" applyBorder="1" applyAlignment="1" applyProtection="1">
      <alignment horizontal="left" vertical="top" wrapText="1" shrinkToFit="1"/>
      <protection locked="0"/>
    </xf>
    <xf numFmtId="0" fontId="15" fillId="3" borderId="86" xfId="0" applyFont="1" applyFill="1" applyBorder="1" applyAlignment="1" applyProtection="1">
      <alignment horizontal="left" vertical="top" wrapText="1" shrinkToFit="1"/>
      <protection locked="0"/>
    </xf>
    <xf numFmtId="0" fontId="15" fillId="3" borderId="85" xfId="0" applyFont="1" applyFill="1" applyBorder="1" applyAlignment="1" applyProtection="1">
      <alignment horizontal="left" vertical="top" wrapText="1" shrinkToFit="1"/>
      <protection locked="0"/>
    </xf>
    <xf numFmtId="0" fontId="15" fillId="3" borderId="0" xfId="0" applyFont="1" applyFill="1" applyAlignment="1" applyProtection="1">
      <alignment horizontal="center" vertical="center" wrapText="1" shrinkToFit="1"/>
      <protection locked="0"/>
    </xf>
    <xf numFmtId="0" fontId="15" fillId="3" borderId="0" xfId="0" applyFont="1" applyFill="1" applyAlignment="1" applyProtection="1">
      <alignment horizontal="left" vertical="center" shrinkToFit="1"/>
      <protection locked="0"/>
    </xf>
    <xf numFmtId="0" fontId="24" fillId="0" borderId="0" xfId="0" applyFont="1" applyAlignment="1">
      <alignment horizontal="left" vertical="center" wrapText="1"/>
    </xf>
    <xf numFmtId="0" fontId="31" fillId="0" borderId="0" xfId="0" applyFont="1" applyAlignment="1">
      <alignment horizontal="left" vertical="center" wrapText="1"/>
    </xf>
    <xf numFmtId="0" fontId="15" fillId="0" borderId="0" xfId="0" applyFont="1" applyAlignment="1">
      <alignment horizontal="left" vertical="top" wrapText="1"/>
    </xf>
    <xf numFmtId="0" fontId="17" fillId="0" borderId="0" xfId="0" applyFont="1" applyAlignment="1">
      <alignment horizontal="right" vertical="center"/>
    </xf>
    <xf numFmtId="0" fontId="17" fillId="0" borderId="238" xfId="2" applyFont="1" applyBorder="1" applyAlignment="1">
      <alignment horizontal="center" vertical="center" wrapText="1"/>
    </xf>
    <xf numFmtId="0" fontId="17" fillId="0" borderId="238" xfId="0" applyFont="1" applyBorder="1" applyAlignment="1">
      <alignment horizontal="left" vertical="center" wrapText="1"/>
    </xf>
    <xf numFmtId="0" fontId="17" fillId="0" borderId="12" xfId="2" applyFont="1" applyBorder="1" applyAlignment="1">
      <alignment horizontal="left" vertical="center"/>
    </xf>
    <xf numFmtId="0" fontId="17" fillId="0" borderId="13" xfId="2" applyFont="1" applyBorder="1" applyAlignment="1">
      <alignment horizontal="left" vertical="center"/>
    </xf>
    <xf numFmtId="0" fontId="17" fillId="0" borderId="14" xfId="2" applyFont="1" applyBorder="1" applyAlignment="1">
      <alignment horizontal="left" vertical="center"/>
    </xf>
    <xf numFmtId="0" fontId="134" fillId="0" borderId="238" xfId="0" applyFont="1" applyBorder="1" applyAlignment="1">
      <alignment horizontal="left" vertical="center" wrapText="1"/>
    </xf>
    <xf numFmtId="0" fontId="17" fillId="0" borderId="238" xfId="0" applyFont="1" applyBorder="1" applyAlignment="1">
      <alignment horizontal="justify" vertical="center" wrapText="1"/>
    </xf>
    <xf numFmtId="0" fontId="75" fillId="0" borderId="238" xfId="0" applyFont="1" applyBorder="1" applyAlignment="1">
      <alignment horizontal="left" vertical="center" wrapText="1"/>
    </xf>
    <xf numFmtId="0" fontId="11" fillId="0" borderId="238" xfId="0" applyFont="1" applyBorder="1" applyAlignment="1">
      <alignment vertical="center" wrapText="1"/>
    </xf>
    <xf numFmtId="58" fontId="17" fillId="0" borderId="0" xfId="2" applyNumberFormat="1" applyFont="1" applyAlignment="1">
      <alignment horizontal="right" vertical="center"/>
    </xf>
    <xf numFmtId="0" fontId="17" fillId="0" borderId="0" xfId="2" applyFont="1" applyAlignment="1">
      <alignment horizontal="right" vertical="center"/>
    </xf>
    <xf numFmtId="0" fontId="23" fillId="0" borderId="0" xfId="2" applyFont="1" applyAlignment="1">
      <alignment horizontal="center" vertical="center"/>
    </xf>
    <xf numFmtId="0" fontId="17" fillId="0" borderId="121" xfId="2" applyFont="1" applyBorder="1" applyAlignment="1">
      <alignment horizontal="left" vertical="center" wrapText="1"/>
    </xf>
    <xf numFmtId="0" fontId="17" fillId="0" borderId="239" xfId="2" applyFont="1" applyBorder="1" applyAlignment="1">
      <alignment horizontal="center" vertical="center" wrapText="1"/>
    </xf>
    <xf numFmtId="0" fontId="17" fillId="0" borderId="240" xfId="2" applyFont="1" applyBorder="1" applyAlignment="1">
      <alignment horizontal="center" vertical="center" wrapText="1"/>
    </xf>
    <xf numFmtId="0" fontId="17" fillId="0" borderId="241" xfId="2" applyFont="1" applyBorder="1" applyAlignment="1">
      <alignment horizontal="center" vertical="center" wrapText="1"/>
    </xf>
    <xf numFmtId="0" fontId="17" fillId="0" borderId="239" xfId="2" applyFont="1" applyBorder="1" applyAlignment="1">
      <alignment horizontal="left" vertical="center" wrapText="1"/>
    </xf>
    <xf numFmtId="0" fontId="17" fillId="0" borderId="241" xfId="2" applyFont="1" applyBorder="1" applyAlignment="1">
      <alignment horizontal="left" vertical="center" wrapText="1"/>
    </xf>
    <xf numFmtId="0" fontId="134" fillId="0" borderId="239" xfId="2" applyFont="1" applyBorder="1" applyAlignment="1">
      <alignment horizontal="left" vertical="center" wrapText="1"/>
    </xf>
    <xf numFmtId="0" fontId="75" fillId="0" borderId="238" xfId="0" applyFont="1" applyBorder="1" applyAlignment="1">
      <alignment horizontal="justify" vertical="center" wrapText="1"/>
    </xf>
    <xf numFmtId="0" fontId="134" fillId="0" borderId="238" xfId="0" applyFont="1" applyBorder="1" applyAlignment="1">
      <alignment horizontal="justify" vertical="center" wrapText="1"/>
    </xf>
    <xf numFmtId="0" fontId="134" fillId="0" borderId="0" xfId="2" applyFont="1" applyAlignment="1">
      <alignment horizontal="right" vertical="center"/>
    </xf>
    <xf numFmtId="0" fontId="134" fillId="0" borderId="121" xfId="2" applyFont="1" applyBorder="1" applyAlignment="1">
      <alignment horizontal="left" vertical="center" wrapText="1"/>
    </xf>
    <xf numFmtId="0" fontId="59" fillId="0" borderId="0" xfId="0" applyFont="1" applyAlignment="1">
      <alignment horizontal="center" vertical="center" wrapText="1"/>
    </xf>
    <xf numFmtId="0" fontId="0" fillId="0" borderId="0" xfId="0" applyAlignment="1">
      <alignment horizontal="left" vertical="center"/>
    </xf>
    <xf numFmtId="0" fontId="59"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shrinkToFit="1"/>
    </xf>
    <xf numFmtId="0" fontId="61" fillId="0" borderId="0" xfId="0" applyFont="1" applyAlignment="1">
      <alignment horizontal="center" vertical="center"/>
    </xf>
    <xf numFmtId="0" fontId="60" fillId="0" borderId="0" xfId="0" applyFont="1" applyAlignment="1">
      <alignment horizontal="left" vertical="center"/>
    </xf>
    <xf numFmtId="0" fontId="96" fillId="0" borderId="0" xfId="1" applyFont="1" applyAlignment="1">
      <alignment horizontal="center" vertical="center"/>
    </xf>
    <xf numFmtId="0" fontId="45" fillId="0" borderId="0" xfId="1" applyFont="1" applyAlignment="1">
      <alignment horizontal="center" vertical="center"/>
    </xf>
    <xf numFmtId="0" fontId="23" fillId="0" borderId="0" xfId="2" applyFont="1" applyAlignment="1">
      <alignment horizontal="left" vertical="top" wrapText="1"/>
    </xf>
    <xf numFmtId="0" fontId="45" fillId="0" borderId="0" xfId="1" applyFont="1" applyAlignment="1">
      <alignment horizontal="left" vertical="center"/>
    </xf>
    <xf numFmtId="0" fontId="23" fillId="0" borderId="0" xfId="2" applyFont="1" applyAlignment="1">
      <alignment horizontal="left" vertical="top"/>
    </xf>
    <xf numFmtId="177" fontId="23" fillId="0" borderId="0" xfId="2" applyNumberFormat="1" applyFont="1" applyAlignment="1">
      <alignment horizontal="center" vertical="center"/>
    </xf>
    <xf numFmtId="0" fontId="45" fillId="0" borderId="0" xfId="1" applyFont="1" applyAlignment="1">
      <alignment horizontal="left" vertical="distributed" wrapText="1"/>
    </xf>
    <xf numFmtId="0" fontId="28" fillId="0" borderId="0" xfId="2" applyFont="1" applyAlignment="1">
      <alignment horizontal="center" vertical="center"/>
    </xf>
    <xf numFmtId="0" fontId="19" fillId="0" borderId="0" xfId="2" applyFont="1" applyAlignment="1">
      <alignment horizontal="left" vertical="top" wrapText="1"/>
    </xf>
    <xf numFmtId="0" fontId="19" fillId="0" borderId="0" xfId="2" applyFont="1" applyAlignment="1">
      <alignment horizontal="center" vertical="center" wrapText="1"/>
    </xf>
    <xf numFmtId="0" fontId="19" fillId="0" borderId="0" xfId="2" applyFont="1" applyAlignment="1">
      <alignment horizontal="left" vertical="center" wrapText="1"/>
    </xf>
    <xf numFmtId="179" fontId="29" fillId="0" borderId="0" xfId="2" applyNumberFormat="1" applyFont="1" applyAlignment="1">
      <alignment horizontal="left" vertical="center" shrinkToFit="1"/>
    </xf>
    <xf numFmtId="0" fontId="19" fillId="0" borderId="0" xfId="2" applyFont="1" applyAlignment="1">
      <alignment horizontal="right" vertical="center" wrapText="1"/>
    </xf>
    <xf numFmtId="179" fontId="95" fillId="0" borderId="0" xfId="2" applyNumberFormat="1" applyFont="1" applyAlignment="1">
      <alignment horizontal="right" vertical="center"/>
    </xf>
    <xf numFmtId="179" fontId="29" fillId="0" borderId="0" xfId="2" applyNumberFormat="1" applyFont="1" applyAlignment="1">
      <alignment horizontal="left" vertical="center" wrapText="1"/>
    </xf>
    <xf numFmtId="0" fontId="23" fillId="0" borderId="0" xfId="2" applyFont="1">
      <alignment vertical="center"/>
    </xf>
    <xf numFmtId="0" fontId="34" fillId="0" borderId="0" xfId="2" applyFont="1" applyAlignment="1">
      <alignment horizontal="center" vertical="center"/>
    </xf>
    <xf numFmtId="0" fontId="35" fillId="0" borderId="0" xfId="2" applyFont="1">
      <alignment vertical="center"/>
    </xf>
    <xf numFmtId="0" fontId="15" fillId="0" borderId="0" xfId="2" applyFont="1">
      <alignment vertical="center"/>
    </xf>
    <xf numFmtId="0" fontId="30" fillId="0" borderId="0" xfId="2" applyFont="1">
      <alignment vertical="center"/>
    </xf>
    <xf numFmtId="0" fontId="15" fillId="0" borderId="0" xfId="2" applyFont="1" applyAlignment="1">
      <alignment horizontal="left" vertical="center"/>
    </xf>
    <xf numFmtId="0" fontId="30" fillId="0" borderId="0" xfId="2" applyFont="1" applyAlignment="1">
      <alignment horizontal="left" vertical="center"/>
    </xf>
    <xf numFmtId="0" fontId="49" fillId="0" borderId="0" xfId="0" applyFont="1" applyAlignment="1">
      <alignment horizontal="center" vertical="center"/>
    </xf>
    <xf numFmtId="0" fontId="49" fillId="0" borderId="0" xfId="0" applyFont="1">
      <alignment vertical="center"/>
    </xf>
    <xf numFmtId="0" fontId="30" fillId="0" borderId="0" xfId="0" applyFont="1" applyAlignment="1">
      <alignment horizontal="right" vertical="center"/>
    </xf>
    <xf numFmtId="0" fontId="49" fillId="0" borderId="0" xfId="0" applyFont="1" applyAlignment="1">
      <alignment horizontal="right" vertical="center"/>
    </xf>
    <xf numFmtId="0" fontId="30" fillId="0" borderId="0" xfId="0" applyFont="1" applyAlignment="1">
      <alignment horizontal="center" vertical="center"/>
    </xf>
    <xf numFmtId="49" fontId="30" fillId="0" borderId="0" xfId="0" applyNumberFormat="1" applyFont="1" applyAlignment="1">
      <alignment horizontal="center" vertical="center"/>
    </xf>
    <xf numFmtId="0" fontId="15" fillId="0" borderId="0" xfId="2" applyFont="1" applyAlignment="1">
      <alignment horizontal="center" vertical="top" wrapText="1"/>
    </xf>
    <xf numFmtId="0" fontId="30" fillId="0" borderId="0" xfId="2" applyFont="1" applyAlignment="1">
      <alignment horizontal="left" vertical="center" shrinkToFit="1"/>
    </xf>
    <xf numFmtId="0" fontId="15" fillId="0" borderId="0" xfId="2" applyFont="1" applyAlignment="1">
      <alignment horizontal="right" vertical="center"/>
    </xf>
    <xf numFmtId="0" fontId="30" fillId="0" borderId="0" xfId="0" applyFont="1" applyAlignment="1">
      <alignment horizontal="left" vertical="center" wrapText="1"/>
    </xf>
    <xf numFmtId="0" fontId="30" fillId="0" borderId="0" xfId="0" applyFont="1" applyAlignment="1">
      <alignment horizontal="center" vertical="top" wrapText="1"/>
    </xf>
    <xf numFmtId="0" fontId="15" fillId="0" borderId="92" xfId="2" applyFont="1" applyBorder="1" applyAlignment="1">
      <alignment horizontal="center" vertical="center" wrapText="1"/>
    </xf>
    <xf numFmtId="0" fontId="15" fillId="0" borderId="92" xfId="2" applyFont="1" applyBorder="1" applyAlignment="1">
      <alignment horizontal="center" vertical="center"/>
    </xf>
    <xf numFmtId="0" fontId="15" fillId="0" borderId="0" xfId="2" applyFont="1" applyAlignment="1">
      <alignment horizontal="center" vertical="center" wrapText="1"/>
    </xf>
    <xf numFmtId="0" fontId="15" fillId="0" borderId="0" xfId="2" applyFont="1" applyAlignment="1">
      <alignment horizontal="distributed" vertical="center" shrinkToFit="1"/>
    </xf>
    <xf numFmtId="0" fontId="15" fillId="7" borderId="0" xfId="0" applyFont="1" applyFill="1" applyAlignment="1">
      <alignment horizontal="left" vertical="center" wrapText="1"/>
    </xf>
    <xf numFmtId="0" fontId="15" fillId="7" borderId="0" xfId="0" applyFont="1" applyFill="1" applyAlignment="1">
      <alignment horizontal="left" vertical="center" shrinkToFit="1"/>
    </xf>
    <xf numFmtId="0" fontId="34" fillId="0" borderId="59" xfId="2" applyFont="1" applyBorder="1" applyAlignment="1">
      <alignment horizontal="center" vertical="center"/>
    </xf>
    <xf numFmtId="0" fontId="15" fillId="7" borderId="0" xfId="0" applyFont="1" applyFill="1" applyAlignment="1">
      <alignment horizontal="center" vertical="center"/>
    </xf>
    <xf numFmtId="0" fontId="49" fillId="7" borderId="0" xfId="0" applyFont="1" applyFill="1" applyAlignment="1">
      <alignment horizontal="center" vertical="center"/>
    </xf>
    <xf numFmtId="0" fontId="49" fillId="7" borderId="0" xfId="0" applyFont="1" applyFill="1">
      <alignment vertical="center"/>
    </xf>
    <xf numFmtId="0" fontId="15" fillId="7" borderId="0" xfId="0" applyFont="1" applyFill="1" applyAlignment="1">
      <alignment horizontal="right" vertical="center"/>
    </xf>
    <xf numFmtId="0" fontId="49" fillId="7" borderId="0" xfId="0" applyFont="1" applyFill="1" applyAlignment="1">
      <alignment horizontal="right" vertical="center"/>
    </xf>
    <xf numFmtId="0" fontId="15"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15" fillId="7" borderId="0" xfId="0" applyFont="1" applyFill="1" applyAlignment="1" applyProtection="1">
      <alignment horizontal="right" vertical="center"/>
      <protection locked="0"/>
    </xf>
    <xf numFmtId="0" fontId="49" fillId="7" borderId="0" xfId="0" applyFont="1" applyFill="1" applyAlignment="1" applyProtection="1">
      <alignment horizontal="right" vertical="center"/>
      <protection locked="0"/>
    </xf>
    <xf numFmtId="49" fontId="15" fillId="7" borderId="0" xfId="0" applyNumberFormat="1" applyFont="1" applyFill="1" applyAlignment="1" applyProtection="1">
      <alignment horizontal="center" vertical="center"/>
      <protection locked="0"/>
    </xf>
    <xf numFmtId="0" fontId="0" fillId="7" borderId="0" xfId="0" applyFill="1" applyAlignment="1" applyProtection="1">
      <alignment horizontal="center" vertical="center"/>
      <protection locked="0"/>
    </xf>
    <xf numFmtId="0" fontId="15" fillId="0" borderId="91" xfId="2" applyFont="1" applyBorder="1" applyAlignment="1">
      <alignment horizontal="center" vertical="center" wrapText="1"/>
    </xf>
    <xf numFmtId="0" fontId="15" fillId="7" borderId="0" xfId="0" applyFont="1" applyFill="1" applyAlignment="1" applyProtection="1">
      <alignment horizontal="left" vertical="center" wrapText="1"/>
      <protection locked="0"/>
    </xf>
    <xf numFmtId="3" fontId="15" fillId="7" borderId="0" xfId="0" applyNumberFormat="1" applyFont="1" applyFill="1" applyAlignment="1" applyProtection="1">
      <alignment horizontal="center" vertical="center"/>
      <protection locked="0"/>
    </xf>
    <xf numFmtId="0" fontId="49" fillId="7" borderId="0" xfId="0" applyFont="1" applyFill="1" applyProtection="1">
      <alignment vertical="center"/>
      <protection locked="0"/>
    </xf>
    <xf numFmtId="0" fontId="15" fillId="0" borderId="92" xfId="2" applyFont="1" applyBorder="1" applyAlignment="1">
      <alignment horizontal="center" vertical="center" shrinkToFit="1"/>
    </xf>
    <xf numFmtId="0" fontId="27" fillId="0" borderId="0" xfId="0" applyFont="1" applyAlignment="1">
      <alignment horizontal="center" vertical="center" shrinkToFit="1"/>
    </xf>
    <xf numFmtId="0" fontId="45" fillId="0" borderId="0" xfId="0" applyFont="1" applyAlignment="1">
      <alignment horizontal="distributed" vertical="center" shrinkToFit="1"/>
    </xf>
    <xf numFmtId="0" fontId="0" fillId="0" borderId="0" xfId="0" applyAlignment="1">
      <alignment horizontal="center" vertical="center" shrinkToFit="1"/>
    </xf>
    <xf numFmtId="0" fontId="0" fillId="0" borderId="29" xfId="0" applyBorder="1" applyAlignment="1">
      <alignment horizontal="center" vertical="center" shrinkToFit="1"/>
    </xf>
    <xf numFmtId="0" fontId="0" fillId="0" borderId="102" xfId="0" applyBorder="1" applyAlignment="1">
      <alignment horizontal="center" vertical="center" shrinkToFit="1"/>
    </xf>
    <xf numFmtId="0" fontId="0" fillId="0" borderId="103" xfId="0" applyBorder="1" applyAlignment="1">
      <alignment horizontal="center" vertical="center" shrinkToFit="1"/>
    </xf>
    <xf numFmtId="0" fontId="41" fillId="0" borderId="52" xfId="0" applyFont="1" applyBorder="1" applyAlignment="1">
      <alignment horizontal="center" vertical="center" shrinkToFit="1"/>
    </xf>
    <xf numFmtId="0" fontId="41" fillId="0" borderId="9" xfId="0" applyFont="1" applyBorder="1" applyAlignment="1">
      <alignment horizontal="center" vertical="center" shrinkToFit="1"/>
    </xf>
    <xf numFmtId="0" fontId="41" fillId="0" borderId="53" xfId="0" applyFont="1" applyBorder="1" applyAlignment="1">
      <alignment horizontal="center" vertical="center" shrinkToFit="1"/>
    </xf>
    <xf numFmtId="0" fontId="41" fillId="0" borderId="93" xfId="0" applyFont="1" applyBorder="1" applyAlignment="1">
      <alignment horizontal="center" vertical="center" shrinkToFit="1"/>
    </xf>
    <xf numFmtId="0" fontId="41" fillId="0" borderId="156" xfId="0" applyFont="1" applyBorder="1" applyAlignment="1">
      <alignment horizontal="center" vertical="center" shrinkToFit="1"/>
    </xf>
    <xf numFmtId="0" fontId="41" fillId="0" borderId="54" xfId="0" applyFont="1" applyBorder="1" applyAlignment="1">
      <alignment horizontal="center" vertical="center" shrinkToFit="1"/>
    </xf>
    <xf numFmtId="0" fontId="13" fillId="0" borderId="9" xfId="0" applyFont="1" applyBorder="1" applyAlignment="1" applyProtection="1">
      <alignment horizontal="center" vertical="center" shrinkToFit="1"/>
      <protection locked="0"/>
    </xf>
    <xf numFmtId="0" fontId="13" fillId="0" borderId="93" xfId="0" applyFont="1" applyBorder="1" applyAlignment="1" applyProtection="1">
      <alignment horizontal="center" vertical="center" shrinkToFit="1"/>
      <protection locked="0"/>
    </xf>
    <xf numFmtId="0" fontId="41" fillId="0" borderId="55" xfId="0" applyFont="1" applyBorder="1" applyAlignment="1">
      <alignment horizontal="center" vertical="center" shrinkToFit="1"/>
    </xf>
    <xf numFmtId="0" fontId="41" fillId="0" borderId="107" xfId="0" applyFont="1" applyBorder="1" applyAlignment="1">
      <alignment horizontal="center" vertical="center" shrinkToFit="1"/>
    </xf>
    <xf numFmtId="0" fontId="41" fillId="0" borderId="157" xfId="0" applyFont="1" applyBorder="1" applyAlignment="1">
      <alignment horizontal="center" vertical="center" shrinkToFit="1"/>
    </xf>
    <xf numFmtId="0" fontId="0" fillId="0" borderId="127" xfId="0" applyBorder="1" applyAlignment="1">
      <alignment horizontal="center" vertical="center" shrinkToFit="1"/>
    </xf>
    <xf numFmtId="0" fontId="0" fillId="0" borderId="110" xfId="0" applyBorder="1" applyAlignment="1">
      <alignment horizontal="center" vertical="center" shrinkToFit="1"/>
    </xf>
    <xf numFmtId="0" fontId="41" fillId="0" borderId="100" xfId="0" applyFont="1" applyBorder="1" applyAlignment="1">
      <alignment horizontal="center" vertical="center" shrinkToFit="1"/>
    </xf>
    <xf numFmtId="0" fontId="0" fillId="0" borderId="126" xfId="0" applyBorder="1" applyAlignment="1">
      <alignment horizontal="center" vertical="center" shrinkToFit="1"/>
    </xf>
    <xf numFmtId="0" fontId="0" fillId="0" borderId="93" xfId="0" applyBorder="1" applyAlignment="1">
      <alignment horizontal="center" vertical="center" shrinkToFit="1"/>
    </xf>
    <xf numFmtId="0" fontId="0" fillId="0" borderId="96" xfId="0" applyBorder="1" applyAlignment="1">
      <alignment horizontal="center" vertical="center" shrinkToFit="1"/>
    </xf>
    <xf numFmtId="0" fontId="13" fillId="0" borderId="155" xfId="0" applyFont="1" applyBorder="1" applyAlignment="1" applyProtection="1">
      <alignment horizontal="left" vertical="center" shrinkToFit="1"/>
      <protection locked="0"/>
    </xf>
    <xf numFmtId="0" fontId="13" fillId="0" borderId="127" xfId="0" applyFont="1" applyBorder="1" applyAlignment="1" applyProtection="1">
      <alignment horizontal="left" vertical="center" shrinkToFit="1"/>
      <protection locked="0"/>
    </xf>
    <xf numFmtId="0" fontId="13" fillId="0" borderId="129" xfId="0" applyFont="1" applyBorder="1" applyAlignment="1" applyProtection="1">
      <alignment horizontal="left" vertical="center" shrinkToFit="1"/>
      <protection locked="0"/>
    </xf>
    <xf numFmtId="0" fontId="13" fillId="0" borderId="94" xfId="0" applyFont="1" applyBorder="1" applyAlignment="1" applyProtection="1">
      <alignment horizontal="left" vertical="center" shrinkToFit="1"/>
      <protection locked="0"/>
    </xf>
    <xf numFmtId="0" fontId="13" fillId="0" borderId="0" xfId="0" applyFont="1" applyAlignment="1" applyProtection="1">
      <alignment horizontal="left" vertical="center" shrinkToFit="1"/>
      <protection locked="0"/>
    </xf>
    <xf numFmtId="0" fontId="13" fillId="0" borderId="29" xfId="0" applyFont="1" applyBorder="1" applyAlignment="1" applyProtection="1">
      <alignment horizontal="left" vertical="center" shrinkToFit="1"/>
      <protection locked="0"/>
    </xf>
    <xf numFmtId="0" fontId="13" fillId="0" borderId="95" xfId="0" applyFont="1" applyBorder="1" applyAlignment="1" applyProtection="1">
      <alignment horizontal="left" vertical="center" shrinkToFit="1"/>
      <protection locked="0"/>
    </xf>
    <xf numFmtId="0" fontId="13" fillId="0" borderId="93" xfId="0" applyFont="1" applyBorder="1" applyAlignment="1" applyProtection="1">
      <alignment horizontal="left" vertical="center" shrinkToFit="1"/>
      <protection locked="0"/>
    </xf>
    <xf numFmtId="0" fontId="13" fillId="0" borderId="107" xfId="0" applyFont="1" applyBorder="1" applyAlignment="1" applyProtection="1">
      <alignment horizontal="left" vertical="center" shrinkToFit="1"/>
      <protection locked="0"/>
    </xf>
    <xf numFmtId="0" fontId="0" fillId="0" borderId="9" xfId="0" applyBorder="1" applyAlignment="1">
      <alignment horizontal="center" vertical="center" shrinkToFit="1"/>
    </xf>
    <xf numFmtId="0" fontId="0" fillId="0" borderId="9" xfId="0" applyBorder="1" applyAlignment="1">
      <alignment vertical="center" shrinkToFit="1"/>
    </xf>
    <xf numFmtId="0" fontId="0" fillId="0" borderId="71" xfId="0" applyBorder="1" applyAlignment="1">
      <alignment vertical="center" shrinkToFit="1"/>
    </xf>
    <xf numFmtId="0" fontId="0" fillId="0" borderId="0" xfId="0" applyAlignment="1">
      <alignment vertical="center" shrinkToFit="1"/>
    </xf>
    <xf numFmtId="0" fontId="0" fillId="0" borderId="126" xfId="0" applyBorder="1" applyAlignment="1">
      <alignment vertical="center" shrinkToFit="1"/>
    </xf>
    <xf numFmtId="0" fontId="0" fillId="0" borderId="93" xfId="0" applyBorder="1" applyAlignment="1">
      <alignment vertical="center" shrinkToFit="1"/>
    </xf>
    <xf numFmtId="0" fontId="0" fillId="0" borderId="96" xfId="0" applyBorder="1" applyAlignment="1">
      <alignment vertical="center" shrinkToFit="1"/>
    </xf>
    <xf numFmtId="0" fontId="13" fillId="0" borderId="58" xfId="0" applyFont="1" applyBorder="1" applyAlignment="1" applyProtection="1">
      <alignment horizontal="center" vertical="center" shrinkToFit="1"/>
      <protection locked="0"/>
    </xf>
    <xf numFmtId="0" fontId="13" fillId="0" borderId="53" xfId="0" applyFont="1" applyBorder="1" applyAlignment="1" applyProtection="1">
      <alignment horizontal="center" vertical="center" shrinkToFit="1"/>
      <protection locked="0"/>
    </xf>
    <xf numFmtId="0" fontId="13" fillId="0" borderId="94" xfId="0" applyFont="1" applyBorder="1" applyAlignment="1" applyProtection="1">
      <alignment horizontal="center" vertical="center" shrinkToFit="1"/>
      <protection locked="0"/>
    </xf>
    <xf numFmtId="0" fontId="13" fillId="0" borderId="23" xfId="0" applyFont="1" applyBorder="1" applyAlignment="1" applyProtection="1">
      <alignment horizontal="center" vertical="center" shrinkToFit="1"/>
      <protection locked="0"/>
    </xf>
    <xf numFmtId="0" fontId="13" fillId="0" borderId="95" xfId="0" applyFont="1" applyBorder="1" applyAlignment="1" applyProtection="1">
      <alignment horizontal="center" vertical="center" shrinkToFit="1"/>
      <protection locked="0"/>
    </xf>
    <xf numFmtId="0" fontId="13" fillId="0" borderId="156" xfId="0" applyFont="1" applyBorder="1" applyAlignment="1" applyProtection="1">
      <alignment horizontal="center" vertical="center" shrinkToFit="1"/>
      <protection locked="0"/>
    </xf>
    <xf numFmtId="0" fontId="41" fillId="0" borderId="9" xfId="0" applyFont="1" applyBorder="1" applyAlignment="1">
      <alignment vertical="center" shrinkToFit="1"/>
    </xf>
    <xf numFmtId="49" fontId="13" fillId="0" borderId="0" xfId="0" applyNumberFormat="1" applyFont="1" applyAlignment="1" applyProtection="1">
      <alignment horizontal="center" vertical="center" shrinkToFit="1"/>
      <protection locked="0"/>
    </xf>
    <xf numFmtId="49" fontId="13" fillId="0" borderId="127" xfId="0" applyNumberFormat="1" applyFont="1" applyBorder="1" applyAlignment="1" applyProtection="1">
      <alignment horizontal="center" vertical="center" shrinkToFit="1"/>
      <protection locked="0"/>
    </xf>
    <xf numFmtId="0" fontId="13" fillId="0" borderId="127" xfId="0" applyFont="1" applyBorder="1" applyAlignment="1" applyProtection="1">
      <alignment horizontal="center" vertical="center" shrinkToFit="1"/>
      <protection locked="0"/>
    </xf>
    <xf numFmtId="0" fontId="13" fillId="5" borderId="94" xfId="0" applyFont="1" applyFill="1" applyBorder="1" applyAlignment="1" applyProtection="1">
      <alignment horizontal="left" vertical="center" shrinkToFit="1"/>
      <protection locked="0"/>
    </xf>
    <xf numFmtId="0" fontId="13" fillId="5" borderId="108" xfId="0" applyFont="1" applyFill="1" applyBorder="1" applyAlignment="1" applyProtection="1">
      <alignment horizontal="left" vertical="center" shrinkToFit="1"/>
      <protection locked="0"/>
    </xf>
    <xf numFmtId="0" fontId="13" fillId="5" borderId="102" xfId="0" applyFont="1" applyFill="1" applyBorder="1" applyAlignment="1" applyProtection="1">
      <alignment horizontal="left" vertical="center" shrinkToFit="1"/>
      <protection locked="0"/>
    </xf>
    <xf numFmtId="0" fontId="13" fillId="5" borderId="103" xfId="0" applyFont="1" applyFill="1" applyBorder="1" applyAlignment="1" applyProtection="1">
      <alignment horizontal="left" vertical="center" shrinkToFit="1"/>
      <protection locked="0"/>
    </xf>
    <xf numFmtId="0" fontId="13" fillId="5" borderId="25" xfId="0" applyFont="1" applyFill="1" applyBorder="1" applyAlignment="1" applyProtection="1">
      <alignment horizontal="center" vertical="center" shrinkToFit="1"/>
      <protection locked="0"/>
    </xf>
    <xf numFmtId="0" fontId="13" fillId="5" borderId="1" xfId="0" applyFont="1" applyFill="1" applyBorder="1" applyAlignment="1" applyProtection="1">
      <alignment horizontal="center" vertical="center" shrinkToFit="1"/>
      <protection locked="0"/>
    </xf>
    <xf numFmtId="0" fontId="13" fillId="5" borderId="30" xfId="0" applyFont="1" applyFill="1" applyBorder="1" applyAlignment="1" applyProtection="1">
      <alignment horizontal="center" vertical="center" shrinkToFit="1"/>
      <protection locked="0"/>
    </xf>
    <xf numFmtId="0" fontId="13" fillId="5" borderId="8" xfId="0" applyFont="1" applyFill="1" applyBorder="1" applyAlignment="1" applyProtection="1">
      <alignment horizontal="center" vertical="center" shrinkToFit="1"/>
      <protection locked="0"/>
    </xf>
    <xf numFmtId="0" fontId="13" fillId="5" borderId="27" xfId="0" applyFont="1" applyFill="1" applyBorder="1" applyAlignment="1" applyProtection="1">
      <alignment horizontal="center" vertical="center" shrinkToFit="1"/>
      <protection locked="0"/>
    </xf>
    <xf numFmtId="0" fontId="13" fillId="5" borderId="30" xfId="0" applyFont="1" applyFill="1" applyBorder="1" applyAlignment="1" applyProtection="1">
      <alignment horizontal="left" vertical="center" shrinkToFit="1"/>
      <protection locked="0"/>
    </xf>
    <xf numFmtId="0" fontId="13" fillId="5" borderId="23" xfId="0" applyFont="1" applyFill="1" applyBorder="1" applyAlignment="1" applyProtection="1">
      <alignment horizontal="left" vertical="center" shrinkToFit="1"/>
      <protection locked="0"/>
    </xf>
    <xf numFmtId="0" fontId="13" fillId="5" borderId="31" xfId="0" applyFont="1" applyFill="1" applyBorder="1" applyAlignment="1" applyProtection="1">
      <alignment horizontal="left" vertical="center" shrinkToFit="1"/>
      <protection locked="0"/>
    </xf>
    <xf numFmtId="0" fontId="41" fillId="0" borderId="159" xfId="0" applyFont="1" applyBorder="1" applyAlignment="1">
      <alignment horizontal="center" vertical="center" shrinkToFit="1"/>
    </xf>
    <xf numFmtId="0" fontId="14" fillId="5" borderId="1" xfId="0" applyFont="1" applyFill="1" applyBorder="1" applyAlignment="1" applyProtection="1">
      <alignment horizontal="center" vertical="center" shrinkToFit="1"/>
      <protection locked="0"/>
    </xf>
    <xf numFmtId="0" fontId="19" fillId="4" borderId="7" xfId="0" applyFont="1" applyFill="1" applyBorder="1" applyAlignment="1" applyProtection="1">
      <alignment horizontal="left" vertical="center" shrinkToFit="1"/>
      <protection locked="0"/>
    </xf>
    <xf numFmtId="0" fontId="19" fillId="4" borderId="1" xfId="0" applyFont="1" applyFill="1" applyBorder="1" applyAlignment="1" applyProtection="1">
      <alignment horizontal="left" vertical="center" shrinkToFit="1"/>
      <protection locked="0"/>
    </xf>
    <xf numFmtId="0" fontId="19" fillId="4" borderId="24" xfId="0" applyFont="1" applyFill="1" applyBorder="1" applyAlignment="1" applyProtection="1">
      <alignment horizontal="left" vertical="center" shrinkToFit="1"/>
      <protection locked="0"/>
    </xf>
    <xf numFmtId="0" fontId="19" fillId="4" borderId="32" xfId="0" applyFont="1" applyFill="1" applyBorder="1" applyAlignment="1" applyProtection="1">
      <alignment horizontal="left" vertical="center" shrinkToFit="1"/>
      <protection locked="0"/>
    </xf>
    <xf numFmtId="0" fontId="19" fillId="4" borderId="3" xfId="0" applyFont="1" applyFill="1" applyBorder="1" applyAlignment="1" applyProtection="1">
      <alignment horizontal="left" vertical="center" shrinkToFit="1"/>
      <protection locked="0"/>
    </xf>
    <xf numFmtId="0" fontId="19" fillId="4" borderId="4" xfId="0" applyFont="1" applyFill="1" applyBorder="1" applyAlignment="1" applyProtection="1">
      <alignment horizontal="left" vertical="center" shrinkToFit="1"/>
      <protection locked="0"/>
    </xf>
    <xf numFmtId="0" fontId="13" fillId="6" borderId="158" xfId="0" applyFont="1" applyFill="1" applyBorder="1" applyAlignment="1" applyProtection="1">
      <alignment horizontal="center" vertical="center" shrinkToFit="1"/>
      <protection locked="0"/>
    </xf>
    <xf numFmtId="0" fontId="13" fillId="6" borderId="127" xfId="0" applyFont="1" applyFill="1" applyBorder="1" applyAlignment="1" applyProtection="1">
      <alignment horizontal="center" vertical="center" shrinkToFit="1"/>
      <protection locked="0"/>
    </xf>
    <xf numFmtId="0" fontId="13" fillId="6" borderId="129" xfId="0" applyFont="1" applyFill="1" applyBorder="1" applyAlignment="1" applyProtection="1">
      <alignment horizontal="center" vertical="center" shrinkToFit="1"/>
      <protection locked="0"/>
    </xf>
    <xf numFmtId="0" fontId="13" fillId="6" borderId="8" xfId="0" applyFont="1" applyFill="1" applyBorder="1" applyAlignment="1" applyProtection="1">
      <alignment horizontal="center" vertical="center" shrinkToFit="1"/>
      <protection locked="0"/>
    </xf>
    <xf numFmtId="0" fontId="13" fillId="6" borderId="0" xfId="0" applyFont="1" applyFill="1" applyAlignment="1" applyProtection="1">
      <alignment horizontal="center" vertical="center" shrinkToFit="1"/>
      <protection locked="0"/>
    </xf>
    <xf numFmtId="0" fontId="13" fillId="6" borderId="29" xfId="0" applyFont="1" applyFill="1" applyBorder="1" applyAlignment="1" applyProtection="1">
      <alignment horizontal="center" vertical="center" shrinkToFit="1"/>
      <protection locked="0"/>
    </xf>
    <xf numFmtId="0" fontId="13" fillId="6" borderId="27" xfId="0"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shrinkToFit="1"/>
      <protection locked="0"/>
    </xf>
    <xf numFmtId="0" fontId="13" fillId="6" borderId="4" xfId="0" applyFont="1" applyFill="1" applyBorder="1" applyAlignment="1" applyProtection="1">
      <alignment horizontal="center" vertical="center" shrinkToFit="1"/>
      <protection locked="0"/>
    </xf>
    <xf numFmtId="0" fontId="0" fillId="0" borderId="1" xfId="0" applyBorder="1" applyAlignment="1">
      <alignment vertical="center" shrinkToFit="1"/>
    </xf>
    <xf numFmtId="0" fontId="0" fillId="0" borderId="26" xfId="0" applyBorder="1" applyAlignment="1">
      <alignment vertical="center" shrinkToFit="1"/>
    </xf>
    <xf numFmtId="0" fontId="0" fillId="0" borderId="8" xfId="0" applyBorder="1" applyAlignment="1">
      <alignment vertical="center" shrinkToFit="1"/>
    </xf>
    <xf numFmtId="0" fontId="0" fillId="0" borderId="27" xfId="0" applyBorder="1" applyAlignment="1">
      <alignment vertical="center" shrinkToFit="1"/>
    </xf>
    <xf numFmtId="0" fontId="0" fillId="0" borderId="3" xfId="0" applyBorder="1" applyAlignment="1">
      <alignment vertical="center" shrinkToFit="1"/>
    </xf>
    <xf numFmtId="0" fontId="0" fillId="0" borderId="21" xfId="0" applyBorder="1" applyAlignment="1">
      <alignment vertical="center" shrinkToFit="1"/>
    </xf>
    <xf numFmtId="0" fontId="39" fillId="0" borderId="159" xfId="0" applyFont="1" applyBorder="1" applyAlignment="1">
      <alignment vertical="center" textRotation="255" shrinkToFit="1"/>
    </xf>
    <xf numFmtId="0" fontId="39" fillId="0" borderId="23" xfId="0" applyFont="1" applyBorder="1" applyAlignment="1">
      <alignment vertical="center" textRotation="255" shrinkToFit="1"/>
    </xf>
    <xf numFmtId="0" fontId="39" fillId="0" borderId="31" xfId="0" applyFont="1" applyBorder="1" applyAlignment="1">
      <alignment vertical="center" textRotation="255" shrinkToFit="1"/>
    </xf>
    <xf numFmtId="0" fontId="41" fillId="0" borderId="23" xfId="0" applyFont="1" applyBorder="1" applyAlignment="1">
      <alignment horizontal="center" vertical="center"/>
    </xf>
    <xf numFmtId="0" fontId="40" fillId="0" borderId="158" xfId="0" applyFont="1" applyBorder="1" applyAlignment="1">
      <alignment horizontal="center" vertical="center" shrinkToFit="1"/>
    </xf>
    <xf numFmtId="0" fontId="0" fillId="0" borderId="127" xfId="0" applyBorder="1" applyAlignment="1">
      <alignment vertical="center" shrinkToFit="1"/>
    </xf>
    <xf numFmtId="0" fontId="0" fillId="0" borderId="110" xfId="0" applyBorder="1" applyAlignment="1">
      <alignment vertical="center" shrinkToFit="1"/>
    </xf>
    <xf numFmtId="0" fontId="13" fillId="5" borderId="127" xfId="0" applyFont="1" applyFill="1" applyBorder="1" applyAlignment="1" applyProtection="1">
      <alignment horizontal="left" vertical="center" shrinkToFit="1"/>
      <protection locked="0"/>
    </xf>
    <xf numFmtId="0" fontId="13" fillId="5" borderId="159" xfId="0" applyFont="1" applyFill="1" applyBorder="1" applyAlignment="1" applyProtection="1">
      <alignment horizontal="left" vertical="center" shrinkToFit="1"/>
      <protection locked="0"/>
    </xf>
    <xf numFmtId="0" fontId="41" fillId="0" borderId="158" xfId="0" applyFont="1" applyBorder="1" applyAlignment="1">
      <alignment horizontal="center" vertical="center" textRotation="255" shrinkToFit="1"/>
    </xf>
    <xf numFmtId="0" fontId="0" fillId="0" borderId="159" xfId="0" applyBorder="1" applyAlignment="1">
      <alignment vertical="center" textRotation="255" shrinkToFit="1"/>
    </xf>
    <xf numFmtId="0" fontId="0" fillId="0" borderId="8" xfId="0" applyBorder="1" applyAlignment="1">
      <alignment vertical="center" textRotation="255" shrinkToFit="1"/>
    </xf>
    <xf numFmtId="0" fontId="0" fillId="0" borderId="23" xfId="0" applyBorder="1" applyAlignment="1">
      <alignment vertical="center" textRotation="255" shrinkToFit="1"/>
    </xf>
    <xf numFmtId="0" fontId="11" fillId="6" borderId="158" xfId="0" applyFont="1" applyFill="1" applyBorder="1" applyAlignment="1" applyProtection="1">
      <alignment horizontal="center" vertical="center" shrinkToFit="1"/>
      <protection locked="0"/>
    </xf>
    <xf numFmtId="0" fontId="11" fillId="6" borderId="127" xfId="0" applyFont="1" applyFill="1" applyBorder="1" applyAlignment="1" applyProtection="1">
      <alignment horizontal="center" vertical="center" shrinkToFit="1"/>
      <protection locked="0"/>
    </xf>
    <xf numFmtId="0" fontId="11" fillId="6" borderId="8" xfId="0" applyFont="1" applyFill="1" applyBorder="1" applyAlignment="1" applyProtection="1">
      <alignment horizontal="center" vertical="center" shrinkToFit="1"/>
      <protection locked="0"/>
    </xf>
    <xf numFmtId="0" fontId="11" fillId="6" borderId="0" xfId="0" applyFont="1" applyFill="1" applyAlignment="1" applyProtection="1">
      <alignment horizontal="center" vertical="center" shrinkToFit="1"/>
      <protection locked="0"/>
    </xf>
    <xf numFmtId="0" fontId="11" fillId="6" borderId="27" xfId="0" applyFont="1" applyFill="1" applyBorder="1" applyAlignment="1" applyProtection="1">
      <alignment horizontal="center" vertical="center" shrinkToFit="1"/>
      <protection locked="0"/>
    </xf>
    <xf numFmtId="0" fontId="11" fillId="6" borderId="3" xfId="0" applyFont="1" applyFill="1" applyBorder="1" applyAlignment="1" applyProtection="1">
      <alignment horizontal="center" vertical="center" shrinkToFit="1"/>
      <protection locked="0"/>
    </xf>
    <xf numFmtId="0" fontId="39" fillId="0" borderId="25" xfId="0" applyFont="1" applyBorder="1" applyAlignment="1">
      <alignment horizontal="center" vertical="center" shrinkToFit="1"/>
    </xf>
    <xf numFmtId="0" fontId="39" fillId="0" borderId="26" xfId="0" applyFont="1" applyBorder="1" applyAlignment="1">
      <alignment horizontal="center" vertical="center" shrinkToFit="1"/>
    </xf>
    <xf numFmtId="0" fontId="0" fillId="0" borderId="27" xfId="0" applyBorder="1" applyAlignment="1">
      <alignment horizontal="center" vertical="center" shrinkToFit="1"/>
    </xf>
    <xf numFmtId="0" fontId="0" fillId="0" borderId="3" xfId="0" applyBorder="1" applyAlignment="1">
      <alignment horizontal="center" vertical="center" shrinkToFit="1"/>
    </xf>
    <xf numFmtId="0" fontId="0" fillId="0" borderId="21" xfId="0" applyBorder="1" applyAlignment="1">
      <alignment horizontal="center" vertical="center" shrinkToFit="1"/>
    </xf>
    <xf numFmtId="0" fontId="41" fillId="0" borderId="9" xfId="0" applyFont="1" applyBorder="1" applyAlignment="1">
      <alignment horizontal="center" vertical="center"/>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0" fillId="0" borderId="42" xfId="0" applyBorder="1" applyAlignment="1">
      <alignment horizontal="center" vertical="center" shrinkToFit="1"/>
    </xf>
    <xf numFmtId="0" fontId="0" fillId="0" borderId="72" xfId="0" applyBorder="1" applyAlignment="1">
      <alignment horizontal="center" vertical="center" shrinkToFit="1"/>
    </xf>
    <xf numFmtId="0" fontId="0" fillId="0" borderId="6" xfId="0" applyBorder="1" applyAlignment="1">
      <alignment horizontal="center" vertical="center" shrinkToFit="1"/>
    </xf>
    <xf numFmtId="0" fontId="0" fillId="0" borderId="73" xfId="0" applyBorder="1" applyAlignment="1">
      <alignment horizontal="center" vertical="center" shrinkToFit="1"/>
    </xf>
    <xf numFmtId="0" fontId="22" fillId="0" borderId="0" xfId="0" applyFont="1" applyAlignment="1">
      <alignment horizontal="center" vertical="center" shrinkToFit="1"/>
    </xf>
    <xf numFmtId="0" fontId="51" fillId="0" borderId="0" xfId="0" applyFont="1" applyAlignment="1">
      <alignment horizontal="center" vertical="center" shrinkToFit="1"/>
    </xf>
    <xf numFmtId="0" fontId="19" fillId="0" borderId="0" xfId="0" applyFont="1" applyAlignment="1">
      <alignment horizontal="center" shrinkToFit="1"/>
    </xf>
    <xf numFmtId="0" fontId="19" fillId="0" borderId="0" xfId="0" applyFont="1" applyAlignment="1">
      <alignment horizontal="distributed" shrinkToFit="1"/>
    </xf>
    <xf numFmtId="0" fontId="19" fillId="0" borderId="102" xfId="0" applyFont="1" applyBorder="1" applyAlignment="1">
      <alignment horizontal="center" vertical="center" shrinkToFit="1"/>
    </xf>
    <xf numFmtId="0" fontId="19" fillId="0" borderId="0" xfId="0" applyFont="1" applyAlignment="1">
      <alignment horizontal="center" vertical="top" shrinkToFit="1"/>
    </xf>
    <xf numFmtId="0" fontId="19" fillId="0" borderId="102" xfId="0" applyFont="1" applyBorder="1" applyAlignment="1">
      <alignment horizontal="center" vertical="top" shrinkToFit="1"/>
    </xf>
    <xf numFmtId="0" fontId="19" fillId="0" borderId="0" xfId="0" applyFont="1" applyAlignment="1">
      <alignment horizontal="distributed" vertical="top" shrinkToFit="1"/>
    </xf>
    <xf numFmtId="0" fontId="19" fillId="0" borderId="102" xfId="0" applyFont="1" applyBorder="1" applyAlignment="1">
      <alignment horizontal="distributed" vertical="top" shrinkToFit="1"/>
    </xf>
    <xf numFmtId="0" fontId="23" fillId="0" borderId="0" xfId="0" applyFont="1" applyAlignment="1">
      <alignment horizontal="center" vertical="center" shrinkToFit="1"/>
    </xf>
    <xf numFmtId="0" fontId="23" fillId="0" borderId="29" xfId="0" applyFont="1" applyBorder="1" applyAlignment="1">
      <alignment horizontal="center" vertical="center" shrinkToFit="1"/>
    </xf>
    <xf numFmtId="0" fontId="23" fillId="0" borderId="102" xfId="0" applyFont="1" applyBorder="1" applyAlignment="1">
      <alignment horizontal="center" vertical="center" shrinkToFit="1"/>
    </xf>
    <xf numFmtId="0" fontId="23" fillId="0" borderId="103" xfId="0" applyFont="1" applyBorder="1" applyAlignment="1">
      <alignment horizontal="center" vertical="center" shrinkToFit="1"/>
    </xf>
    <xf numFmtId="0" fontId="19" fillId="0" borderId="52"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71" xfId="0" applyFont="1" applyBorder="1" applyAlignment="1">
      <alignment horizontal="center" vertical="center" shrinkToFit="1"/>
    </xf>
    <xf numFmtId="0" fontId="19" fillId="0" borderId="104" xfId="0" applyFont="1" applyBorder="1" applyAlignment="1">
      <alignment horizontal="center" vertical="center" shrinkToFit="1"/>
    </xf>
    <xf numFmtId="0" fontId="19" fillId="0" borderId="93" xfId="0" applyFont="1" applyBorder="1" applyAlignment="1">
      <alignment horizontal="center" vertical="center" shrinkToFit="1"/>
    </xf>
    <xf numFmtId="0" fontId="19" fillId="0" borderId="96" xfId="0" applyFont="1" applyBorder="1" applyAlignment="1">
      <alignment horizontal="center" vertical="center" shrinkToFit="1"/>
    </xf>
    <xf numFmtId="0" fontId="19" fillId="0" borderId="58" xfId="0" applyFont="1" applyBorder="1" applyAlignment="1">
      <alignment horizontal="center" vertical="center" shrinkToFit="1"/>
    </xf>
    <xf numFmtId="0" fontId="19" fillId="0" borderId="95" xfId="0" applyFont="1" applyBorder="1" applyAlignment="1">
      <alignment horizontal="center" vertical="center" shrinkToFit="1"/>
    </xf>
    <xf numFmtId="0" fontId="19" fillId="0" borderId="55" xfId="0" applyFont="1" applyBorder="1" applyAlignment="1">
      <alignment horizontal="center" vertical="center" shrinkToFit="1"/>
    </xf>
    <xf numFmtId="0" fontId="19" fillId="0" borderId="107"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71" xfId="0" applyFont="1" applyBorder="1" applyAlignment="1">
      <alignment horizontal="center" vertical="center" shrinkToFit="1"/>
    </xf>
    <xf numFmtId="0" fontId="11" fillId="0" borderId="100" xfId="0" applyFont="1" applyBorder="1" applyAlignment="1">
      <alignment horizontal="center" vertical="center" shrinkToFit="1"/>
    </xf>
    <xf numFmtId="0" fontId="11" fillId="0" borderId="126" xfId="0" applyFont="1" applyBorder="1" applyAlignment="1">
      <alignment horizontal="center" vertical="center" shrinkToFit="1"/>
    </xf>
    <xf numFmtId="0" fontId="11" fillId="0" borderId="104" xfId="0" applyFont="1" applyBorder="1" applyAlignment="1">
      <alignment horizontal="center" vertical="center" shrinkToFit="1"/>
    </xf>
    <xf numFmtId="0" fontId="11" fillId="0" borderId="93" xfId="0" applyFont="1" applyBorder="1" applyAlignment="1">
      <alignment horizontal="center" vertical="center" shrinkToFit="1"/>
    </xf>
    <xf numFmtId="0" fontId="11" fillId="0" borderId="96" xfId="0" applyFont="1" applyBorder="1" applyAlignment="1">
      <alignment horizontal="center" vertical="center" shrinkToFit="1"/>
    </xf>
    <xf numFmtId="0" fontId="19" fillId="0" borderId="9" xfId="0" applyFont="1" applyBorder="1" applyAlignment="1">
      <alignment vertical="center" shrinkToFit="1"/>
    </xf>
    <xf numFmtId="0" fontId="19" fillId="0" borderId="0" xfId="0" applyFont="1" applyAlignment="1">
      <alignment vertical="center" shrinkToFit="1"/>
    </xf>
    <xf numFmtId="0" fontId="19" fillId="0" borderId="29" xfId="0" applyFont="1" applyBorder="1" applyAlignment="1">
      <alignment horizontal="center" vertical="center" shrinkToFit="1"/>
    </xf>
    <xf numFmtId="0" fontId="19" fillId="0" borderId="157" xfId="0" applyFont="1" applyBorder="1" applyAlignment="1">
      <alignment horizontal="center" vertical="center" shrinkToFit="1"/>
    </xf>
    <xf numFmtId="0" fontId="19" fillId="0" borderId="127" xfId="0" applyFont="1" applyBorder="1" applyAlignment="1">
      <alignment horizontal="center" vertical="center" shrinkToFit="1"/>
    </xf>
    <xf numFmtId="0" fontId="11" fillId="0" borderId="127" xfId="0" applyFont="1" applyBorder="1" applyAlignment="1">
      <alignment horizontal="center" vertical="center" shrinkToFit="1"/>
    </xf>
    <xf numFmtId="0" fontId="11" fillId="0" borderId="110" xfId="0" applyFont="1" applyBorder="1" applyAlignment="1">
      <alignment horizontal="center" vertical="center" shrinkToFit="1"/>
    </xf>
    <xf numFmtId="0" fontId="19" fillId="0" borderId="100" xfId="0" applyFont="1" applyBorder="1" applyAlignment="1">
      <alignment horizontal="center" vertical="center" shrinkToFit="1"/>
    </xf>
    <xf numFmtId="0" fontId="41" fillId="0" borderId="157" xfId="0" applyFont="1" applyBorder="1" applyAlignment="1">
      <alignment horizontal="center" vertical="center" wrapText="1" shrinkToFit="1"/>
    </xf>
    <xf numFmtId="0" fontId="41" fillId="0" borderId="157" xfId="0" applyFont="1" applyBorder="1" applyAlignment="1">
      <alignment horizontal="center" vertical="center" wrapText="1"/>
    </xf>
    <xf numFmtId="0" fontId="0" fillId="0" borderId="127" xfId="0" applyBorder="1" applyAlignment="1">
      <alignment horizontal="center" vertical="center" wrapText="1"/>
    </xf>
    <xf numFmtId="0" fontId="0" fillId="0" borderId="159" xfId="0" applyBorder="1" applyAlignment="1">
      <alignment horizontal="center" vertical="center" wrapText="1"/>
    </xf>
    <xf numFmtId="0" fontId="0" fillId="0" borderId="100"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104" xfId="0" applyBorder="1" applyAlignment="1">
      <alignment horizontal="center" vertical="center" wrapText="1"/>
    </xf>
    <xf numFmtId="0" fontId="0" fillId="0" borderId="93" xfId="0" applyBorder="1" applyAlignment="1">
      <alignment horizontal="center" vertical="center" wrapText="1"/>
    </xf>
    <xf numFmtId="0" fontId="0" fillId="0" borderId="156" xfId="0" applyBorder="1" applyAlignment="1">
      <alignment horizontal="center" vertical="center" wrapText="1"/>
    </xf>
    <xf numFmtId="0" fontId="50" fillId="0" borderId="127" xfId="0" applyFont="1" applyBorder="1" applyAlignment="1">
      <alignment horizontal="center" vertical="center" shrinkToFit="1"/>
    </xf>
    <xf numFmtId="0" fontId="50" fillId="0" borderId="110" xfId="0" applyFont="1" applyBorder="1" applyAlignment="1">
      <alignment horizontal="center" vertical="center" shrinkToFit="1"/>
    </xf>
    <xf numFmtId="0" fontId="13" fillId="4" borderId="155" xfId="0" applyFont="1" applyFill="1" applyBorder="1" applyAlignment="1" applyProtection="1">
      <alignment horizontal="left" vertical="center" shrinkToFit="1"/>
      <protection locked="0"/>
    </xf>
    <xf numFmtId="0" fontId="13" fillId="4" borderId="127" xfId="0" applyFont="1" applyFill="1" applyBorder="1" applyAlignment="1" applyProtection="1">
      <alignment horizontal="left" vertical="center" shrinkToFit="1"/>
      <protection locked="0"/>
    </xf>
    <xf numFmtId="0" fontId="13" fillId="4" borderId="159" xfId="0" applyFont="1" applyFill="1" applyBorder="1" applyAlignment="1" applyProtection="1">
      <alignment horizontal="left" vertical="center" shrinkToFit="1"/>
      <protection locked="0"/>
    </xf>
    <xf numFmtId="0" fontId="13" fillId="4" borderId="32" xfId="0" applyFont="1" applyFill="1" applyBorder="1" applyAlignment="1" applyProtection="1">
      <alignment horizontal="left" vertical="center" shrinkToFit="1"/>
      <protection locked="0"/>
    </xf>
    <xf numFmtId="0" fontId="19" fillId="0" borderId="158" xfId="0" applyFont="1" applyBorder="1" applyAlignment="1">
      <alignment horizontal="center" vertical="center" textRotation="255" shrinkToFit="1"/>
    </xf>
    <xf numFmtId="0" fontId="11" fillId="0" borderId="159" xfId="0" applyFont="1" applyBorder="1" applyAlignment="1">
      <alignment vertical="center" textRotation="255" shrinkToFit="1"/>
    </xf>
    <xf numFmtId="0" fontId="11" fillId="0" borderId="8" xfId="0" applyFont="1" applyBorder="1" applyAlignment="1">
      <alignment vertical="center" textRotation="255" shrinkToFit="1"/>
    </xf>
    <xf numFmtId="0" fontId="11" fillId="0" borderId="23" xfId="0" applyFont="1" applyBorder="1" applyAlignment="1">
      <alignment vertical="center" textRotation="255" shrinkToFit="1"/>
    </xf>
    <xf numFmtId="0" fontId="11" fillId="0" borderId="27" xfId="0" applyFont="1" applyBorder="1" applyAlignment="1">
      <alignment vertical="center" textRotation="255" shrinkToFit="1"/>
    </xf>
    <xf numFmtId="0" fontId="11" fillId="0" borderId="31" xfId="0" applyFont="1" applyBorder="1" applyAlignment="1">
      <alignment vertical="center" textRotation="255" shrinkToFit="1"/>
    </xf>
    <xf numFmtId="0" fontId="13" fillId="4" borderId="127" xfId="0" applyFont="1" applyFill="1" applyBorder="1" applyAlignment="1" applyProtection="1">
      <alignment horizontal="center" vertical="center" shrinkToFit="1"/>
      <protection locked="0"/>
    </xf>
    <xf numFmtId="0" fontId="13" fillId="4" borderId="0" xfId="0" applyFont="1" applyFill="1" applyAlignment="1" applyProtection="1">
      <alignment horizontal="center" vertical="center" shrinkToFit="1"/>
      <protection locked="0"/>
    </xf>
    <xf numFmtId="0" fontId="13" fillId="4" borderId="3" xfId="0" applyFont="1" applyFill="1" applyBorder="1" applyAlignment="1" applyProtection="1">
      <alignment horizontal="center" vertical="center" shrinkToFit="1"/>
      <protection locked="0"/>
    </xf>
    <xf numFmtId="0" fontId="19" fillId="0" borderId="3" xfId="0" applyFont="1" applyBorder="1" applyAlignment="1">
      <alignment horizontal="center" vertical="center" shrinkToFit="1"/>
    </xf>
    <xf numFmtId="0" fontId="11" fillId="0" borderId="3" xfId="0" applyFont="1" applyBorder="1" applyAlignment="1">
      <alignment horizontal="center" vertical="center" shrinkToFit="1"/>
    </xf>
    <xf numFmtId="0" fontId="19" fillId="0" borderId="158" xfId="0" applyFont="1" applyBorder="1" applyAlignment="1">
      <alignment horizontal="center" vertical="center" textRotation="255"/>
    </xf>
    <xf numFmtId="0" fontId="11" fillId="0" borderId="159" xfId="0" applyFont="1" applyBorder="1" applyAlignment="1">
      <alignment horizontal="center" vertical="center" textRotation="255"/>
    </xf>
    <xf numFmtId="0" fontId="11" fillId="0" borderId="8" xfId="0" applyFont="1" applyBorder="1" applyAlignment="1">
      <alignment horizontal="center" vertical="center" textRotation="255"/>
    </xf>
    <xf numFmtId="0" fontId="11" fillId="0" borderId="23" xfId="0" applyFont="1" applyBorder="1" applyAlignment="1">
      <alignment horizontal="center" vertical="center" textRotation="255"/>
    </xf>
    <xf numFmtId="0" fontId="11" fillId="0" borderId="27" xfId="0" applyFont="1" applyBorder="1" applyAlignment="1">
      <alignment horizontal="center" vertical="center" textRotation="255"/>
    </xf>
    <xf numFmtId="0" fontId="11" fillId="0" borderId="31" xfId="0" applyFont="1" applyBorder="1" applyAlignment="1">
      <alignment horizontal="center" vertical="center" textRotation="255"/>
    </xf>
    <xf numFmtId="0" fontId="0" fillId="0" borderId="26" xfId="0" applyBorder="1" applyAlignment="1">
      <alignment horizontal="center" vertical="center" shrinkToFit="1"/>
    </xf>
    <xf numFmtId="0" fontId="0" fillId="0" borderId="8" xfId="0" applyBorder="1" applyAlignment="1">
      <alignment horizontal="center" vertical="center" shrinkToFit="1"/>
    </xf>
    <xf numFmtId="0" fontId="13" fillId="4" borderId="7" xfId="0" applyFont="1" applyFill="1" applyBorder="1" applyAlignment="1" applyProtection="1">
      <alignment horizontal="left" vertical="center" shrinkToFit="1"/>
      <protection locked="0"/>
    </xf>
    <xf numFmtId="0" fontId="13" fillId="4" borderId="1" xfId="0" applyFont="1" applyFill="1" applyBorder="1" applyAlignment="1" applyProtection="1">
      <alignment horizontal="left" vertical="center" shrinkToFit="1"/>
      <protection locked="0"/>
    </xf>
    <xf numFmtId="0" fontId="13" fillId="4" borderId="30" xfId="0" applyFont="1" applyFill="1" applyBorder="1" applyAlignment="1" applyProtection="1">
      <alignment horizontal="left" vertical="center" shrinkToFit="1"/>
      <protection locked="0"/>
    </xf>
    <xf numFmtId="0" fontId="13" fillId="4" borderId="94" xfId="0" applyFont="1" applyFill="1" applyBorder="1" applyAlignment="1" applyProtection="1">
      <alignment horizontal="left" vertical="center" shrinkToFit="1"/>
      <protection locked="0"/>
    </xf>
    <xf numFmtId="0" fontId="19" fillId="0" borderId="25"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30" xfId="0" applyFont="1" applyBorder="1" applyAlignment="1">
      <alignment horizontal="center" vertical="center" shrinkToFit="1"/>
    </xf>
    <xf numFmtId="0" fontId="19" fillId="0" borderId="27" xfId="0" applyFont="1" applyBorder="1" applyAlignment="1">
      <alignment horizontal="center" vertical="center" shrinkToFit="1"/>
    </xf>
    <xf numFmtId="0" fontId="19" fillId="0" borderId="31" xfId="0" applyFont="1" applyBorder="1" applyAlignment="1">
      <alignment horizontal="center" vertical="center" shrinkToFit="1"/>
    </xf>
    <xf numFmtId="0" fontId="15" fillId="0" borderId="7" xfId="0" applyFont="1" applyBorder="1" applyAlignment="1">
      <alignment horizontal="center" vertical="center" shrinkToFit="1"/>
    </xf>
    <xf numFmtId="0" fontId="11" fillId="0" borderId="1" xfId="0" applyFont="1" applyBorder="1" applyAlignment="1">
      <alignment horizontal="center" vertical="center" shrinkToFit="1"/>
    </xf>
    <xf numFmtId="0" fontId="19" fillId="0" borderId="24" xfId="0" applyFont="1" applyBorder="1" applyAlignment="1">
      <alignment horizontal="center" vertical="center" shrinkToFit="1"/>
    </xf>
    <xf numFmtId="0" fontId="13" fillId="4" borderId="29" xfId="0" applyFont="1" applyFill="1" applyBorder="1" applyAlignment="1" applyProtection="1">
      <alignment horizontal="left" vertical="center" shrinkToFit="1"/>
      <protection locked="0"/>
    </xf>
    <xf numFmtId="0" fontId="13" fillId="4" borderId="4" xfId="0" applyFont="1" applyFill="1" applyBorder="1" applyAlignment="1" applyProtection="1">
      <alignment horizontal="left" vertical="center" shrinkToFit="1"/>
      <protection locked="0"/>
    </xf>
    <xf numFmtId="0" fontId="41" fillId="0" borderId="96" xfId="0" applyFont="1" applyBorder="1" applyAlignment="1">
      <alignment horizontal="center" vertical="center" shrinkToFit="1"/>
    </xf>
    <xf numFmtId="0" fontId="19" fillId="0" borderId="7" xfId="0" applyFont="1" applyBorder="1" applyAlignment="1">
      <alignment vertical="center" shrinkToFit="1"/>
    </xf>
    <xf numFmtId="0" fontId="11" fillId="0" borderId="95" xfId="0" applyFont="1" applyBorder="1" applyAlignment="1">
      <alignment vertical="center" shrinkToFit="1"/>
    </xf>
    <xf numFmtId="0" fontId="13" fillId="4" borderId="1" xfId="0" applyFont="1" applyFill="1" applyBorder="1" applyAlignment="1" applyProtection="1">
      <alignment horizontal="center" vertical="center" shrinkToFit="1"/>
      <protection locked="0"/>
    </xf>
    <xf numFmtId="0" fontId="13" fillId="4" borderId="93" xfId="0" applyFont="1" applyFill="1" applyBorder="1" applyAlignment="1" applyProtection="1">
      <alignment horizontal="center" vertical="center" shrinkToFit="1"/>
      <protection locked="0"/>
    </xf>
    <xf numFmtId="0" fontId="13" fillId="6" borderId="1" xfId="0" applyFont="1" applyFill="1" applyBorder="1" applyAlignment="1" applyProtection="1">
      <alignment horizontal="center" vertical="center" shrinkToFit="1"/>
      <protection locked="0"/>
    </xf>
    <xf numFmtId="0" fontId="13" fillId="6" borderId="93" xfId="0" applyFont="1" applyFill="1" applyBorder="1" applyAlignment="1" applyProtection="1">
      <alignment horizontal="center" vertical="center" shrinkToFit="1"/>
      <protection locked="0"/>
    </xf>
    <xf numFmtId="0" fontId="19" fillId="0" borderId="1" xfId="0" applyFont="1" applyBorder="1" applyAlignment="1">
      <alignment vertical="center" shrinkToFit="1"/>
    </xf>
    <xf numFmtId="0" fontId="11" fillId="0" borderId="93" xfId="0" applyFont="1" applyBorder="1" applyAlignment="1">
      <alignment vertical="center" shrinkToFit="1"/>
    </xf>
    <xf numFmtId="0" fontId="11" fillId="0" borderId="30" xfId="0" applyFont="1" applyBorder="1" applyAlignment="1">
      <alignment horizontal="center" vertical="center" shrinkToFit="1"/>
    </xf>
    <xf numFmtId="0" fontId="11" fillId="0" borderId="156" xfId="0" applyFont="1" applyBorder="1" applyAlignment="1">
      <alignment horizontal="center" vertical="center" shrinkToFit="1"/>
    </xf>
    <xf numFmtId="0" fontId="19" fillId="0" borderId="48" xfId="0" applyFont="1" applyBorder="1" applyAlignment="1">
      <alignment horizontal="center" vertical="center" shrinkToFit="1"/>
    </xf>
    <xf numFmtId="0" fontId="19" fillId="0" borderId="156" xfId="0" applyFont="1" applyBorder="1" applyAlignment="1">
      <alignment horizontal="center" vertical="center" shrinkToFit="1"/>
    </xf>
    <xf numFmtId="0" fontId="13" fillId="6" borderId="25" xfId="0" applyFont="1" applyFill="1" applyBorder="1" applyAlignment="1" applyProtection="1">
      <alignment horizontal="center" vertical="center" shrinkToFit="1"/>
      <protection locked="0"/>
    </xf>
    <xf numFmtId="0" fontId="13" fillId="6" borderId="48" xfId="0" applyFont="1" applyFill="1" applyBorder="1" applyAlignment="1" applyProtection="1">
      <alignment horizontal="center" vertical="center" shrinkToFit="1"/>
      <protection locked="0"/>
    </xf>
    <xf numFmtId="0" fontId="0" fillId="0" borderId="25" xfId="0" applyBorder="1" applyAlignment="1">
      <alignment horizontal="center" vertical="center" shrinkToFit="1"/>
    </xf>
    <xf numFmtId="0" fontId="41" fillId="0" borderId="72" xfId="0" applyFont="1" applyBorder="1" applyAlignment="1">
      <alignment horizontal="center" vertical="center" shrinkToFit="1"/>
    </xf>
    <xf numFmtId="0" fontId="41" fillId="0" borderId="6" xfId="0" applyFont="1" applyBorder="1" applyAlignment="1">
      <alignment horizontal="center" vertical="center" shrinkToFit="1"/>
    </xf>
    <xf numFmtId="0" fontId="41" fillId="0" borderId="73" xfId="0" applyFont="1" applyBorder="1" applyAlignment="1">
      <alignment horizontal="center" vertical="center" shrinkToFit="1"/>
    </xf>
    <xf numFmtId="0" fontId="0" fillId="0" borderId="101" xfId="0" applyBorder="1" applyAlignment="1">
      <alignment horizontal="center" vertical="center" wrapText="1"/>
    </xf>
    <xf numFmtId="0" fontId="0" fillId="0" borderId="102" xfId="0" applyBorder="1" applyAlignment="1">
      <alignment horizontal="center" vertical="center" wrapText="1"/>
    </xf>
    <xf numFmtId="0" fontId="0" fillId="0" borderId="106" xfId="0" applyBorder="1" applyAlignment="1">
      <alignment horizontal="center" vertical="center" wrapText="1"/>
    </xf>
    <xf numFmtId="0" fontId="14" fillId="4" borderId="1" xfId="0" applyFont="1" applyFill="1" applyBorder="1" applyAlignment="1" applyProtection="1">
      <alignment horizontal="center" vertical="center" shrinkToFit="1"/>
      <protection locked="0"/>
    </xf>
    <xf numFmtId="0" fontId="13" fillId="4" borderId="25" xfId="0" applyFont="1" applyFill="1" applyBorder="1" applyAlignment="1" applyProtection="1">
      <alignment horizontal="center" vertical="center" shrinkToFit="1"/>
      <protection locked="0"/>
    </xf>
    <xf numFmtId="0" fontId="13" fillId="4" borderId="30" xfId="0" applyFont="1" applyFill="1" applyBorder="1" applyAlignment="1" applyProtection="1">
      <alignment horizontal="center" vertical="center" shrinkToFit="1"/>
      <protection locked="0"/>
    </xf>
    <xf numFmtId="0" fontId="13" fillId="4" borderId="27" xfId="0" applyFont="1" applyFill="1" applyBorder="1" applyAlignment="1" applyProtection="1">
      <alignment horizontal="center" vertical="center" shrinkToFit="1"/>
      <protection locked="0"/>
    </xf>
    <xf numFmtId="0" fontId="13" fillId="4" borderId="31" xfId="0" applyFont="1" applyFill="1" applyBorder="1" applyAlignment="1" applyProtection="1">
      <alignment horizontal="center" vertical="center" shrinkToFit="1"/>
      <protection locked="0"/>
    </xf>
    <xf numFmtId="0" fontId="103" fillId="0" borderId="93" xfId="15" applyFont="1" applyBorder="1" applyAlignment="1">
      <alignment horizontal="center" wrapText="1"/>
    </xf>
    <xf numFmtId="0" fontId="104" fillId="0" borderId="93" xfId="15" applyFont="1" applyBorder="1" applyAlignment="1">
      <alignment horizontal="right" wrapText="1"/>
    </xf>
    <xf numFmtId="0" fontId="105" fillId="0" borderId="93" xfId="15" applyFont="1" applyBorder="1" applyAlignment="1">
      <alignment horizontal="right" wrapText="1"/>
    </xf>
    <xf numFmtId="0" fontId="41" fillId="0" borderId="20" xfId="15" applyFont="1" applyBorder="1" applyAlignment="1">
      <alignment horizontal="center" vertical="center" wrapText="1"/>
    </xf>
    <xf numFmtId="0" fontId="39" fillId="0" borderId="79" xfId="15" applyFont="1" applyBorder="1" applyAlignment="1">
      <alignment horizontal="left" vertical="center" wrapText="1"/>
    </xf>
    <xf numFmtId="0" fontId="39" fillId="0" borderId="80" xfId="15" applyFont="1" applyBorder="1" applyAlignment="1">
      <alignment horizontal="left" vertical="center" wrapText="1"/>
    </xf>
    <xf numFmtId="0" fontId="105" fillId="0" borderId="77" xfId="15" applyFont="1" applyBorder="1" applyAlignment="1">
      <alignment horizontal="left" vertical="center" wrapText="1"/>
    </xf>
    <xf numFmtId="0" fontId="105" fillId="0" borderId="46" xfId="15" applyFont="1" applyBorder="1" applyAlignment="1">
      <alignment horizontal="left" vertical="center" wrapText="1"/>
    </xf>
    <xf numFmtId="0" fontId="41" fillId="0" borderId="178" xfId="15" applyFont="1" applyBorder="1" applyAlignment="1">
      <alignment horizontal="center" vertical="center"/>
    </xf>
    <xf numFmtId="0" fontId="41" fillId="0" borderId="179" xfId="15" applyFont="1" applyBorder="1" applyAlignment="1">
      <alignment horizontal="center" vertical="center"/>
    </xf>
    <xf numFmtId="0" fontId="41" fillId="0" borderId="180" xfId="15" applyFont="1" applyBorder="1" applyAlignment="1">
      <alignment horizontal="center" vertical="center"/>
    </xf>
    <xf numFmtId="0" fontId="41" fillId="0" borderId="178" xfId="15" applyFont="1" applyBorder="1" applyAlignment="1">
      <alignment horizontal="left" vertical="center" wrapText="1"/>
    </xf>
    <xf numFmtId="0" fontId="41" fillId="0" borderId="180" xfId="15" applyFont="1" applyBorder="1" applyAlignment="1">
      <alignment horizontal="left" vertical="center" wrapText="1"/>
    </xf>
    <xf numFmtId="0" fontId="52" fillId="0" borderId="20" xfId="15" applyFont="1" applyBorder="1" applyAlignment="1">
      <alignment horizontal="justify" vertical="center" wrapText="1"/>
    </xf>
    <xf numFmtId="0" fontId="41" fillId="0" borderId="155" xfId="15" applyFont="1" applyBorder="1" applyAlignment="1">
      <alignment horizontal="left" vertical="center" wrapText="1"/>
    </xf>
    <xf numFmtId="0" fontId="41" fillId="0" borderId="127" xfId="15" applyFont="1" applyBorder="1" applyAlignment="1">
      <alignment horizontal="left" vertical="center" wrapText="1"/>
    </xf>
    <xf numFmtId="0" fontId="41" fillId="0" borderId="110" xfId="15" applyFont="1" applyBorder="1" applyAlignment="1">
      <alignment horizontal="left" vertical="center" wrapText="1"/>
    </xf>
    <xf numFmtId="0" fontId="41" fillId="0" borderId="94" xfId="15" applyFont="1" applyBorder="1" applyAlignment="1">
      <alignment horizontal="center" vertical="top" wrapText="1"/>
    </xf>
    <xf numFmtId="0" fontId="41" fillId="0" borderId="0" xfId="15" applyFont="1" applyAlignment="1">
      <alignment horizontal="center" vertical="top" wrapText="1"/>
    </xf>
    <xf numFmtId="0" fontId="41" fillId="0" borderId="126" xfId="15" applyFont="1" applyBorder="1" applyAlignment="1">
      <alignment horizontal="center" vertical="top" wrapText="1"/>
    </xf>
    <xf numFmtId="0" fontId="39" fillId="0" borderId="95" xfId="15" applyFont="1" applyBorder="1" applyAlignment="1">
      <alignment horizontal="center" wrapText="1"/>
    </xf>
    <xf numFmtId="0" fontId="39" fillId="0" borderId="93" xfId="15" applyFont="1" applyBorder="1" applyAlignment="1">
      <alignment horizontal="center" wrapText="1"/>
    </xf>
    <xf numFmtId="0" fontId="41" fillId="0" borderId="178" xfId="15" applyFont="1" applyBorder="1" applyAlignment="1">
      <alignment horizontal="center" vertical="center" wrapText="1"/>
    </xf>
    <xf numFmtId="0" fontId="41" fillId="0" borderId="180" xfId="15" applyFont="1" applyBorder="1" applyAlignment="1">
      <alignment horizontal="center" vertical="center" wrapText="1"/>
    </xf>
    <xf numFmtId="0" fontId="41" fillId="0" borderId="179" xfId="15" applyFont="1" applyBorder="1" applyAlignment="1">
      <alignment horizontal="center" vertical="center" wrapText="1"/>
    </xf>
    <xf numFmtId="0" fontId="104" fillId="0" borderId="20" xfId="15" applyFont="1" applyBorder="1" applyAlignment="1">
      <alignment horizontal="justify" vertical="center" wrapText="1"/>
    </xf>
    <xf numFmtId="0" fontId="105" fillId="0" borderId="20" xfId="15" applyFont="1" applyBorder="1" applyAlignment="1">
      <alignment horizontal="justify" vertical="center" wrapText="1"/>
    </xf>
    <xf numFmtId="0" fontId="104" fillId="0" borderId="178" xfId="15" applyFont="1" applyBorder="1" applyAlignment="1">
      <alignment horizontal="left" vertical="center" wrapText="1"/>
    </xf>
    <xf numFmtId="0" fontId="104" fillId="0" borderId="179" xfId="15" applyFont="1" applyBorder="1" applyAlignment="1">
      <alignment horizontal="left" vertical="center" wrapText="1"/>
    </xf>
    <xf numFmtId="0" fontId="104" fillId="0" borderId="180" xfId="15" applyFont="1" applyBorder="1" applyAlignment="1">
      <alignment horizontal="left" vertical="center" wrapText="1"/>
    </xf>
    <xf numFmtId="0" fontId="105" fillId="0" borderId="178" xfId="15" applyFont="1" applyBorder="1" applyAlignment="1">
      <alignment horizontal="center" vertical="top" wrapText="1"/>
    </xf>
    <xf numFmtId="0" fontId="105" fillId="0" borderId="180" xfId="15" applyFont="1" applyBorder="1" applyAlignment="1">
      <alignment horizontal="center" vertical="top" wrapText="1"/>
    </xf>
    <xf numFmtId="0" fontId="105" fillId="0" borderId="179" xfId="15" applyFont="1" applyBorder="1" applyAlignment="1">
      <alignment horizontal="center" vertical="top" wrapText="1"/>
    </xf>
    <xf numFmtId="0" fontId="105" fillId="0" borderId="178" xfId="15" applyFont="1" applyBorder="1" applyAlignment="1">
      <alignment horizontal="center" vertical="center" wrapText="1"/>
    </xf>
    <xf numFmtId="0" fontId="41" fillId="0" borderId="182" xfId="15" applyFont="1" applyBorder="1" applyAlignment="1">
      <alignment horizontal="center" vertical="center" wrapText="1"/>
    </xf>
    <xf numFmtId="0" fontId="41" fillId="0" borderId="183" xfId="15" applyFont="1" applyBorder="1" applyAlignment="1">
      <alignment horizontal="center" vertical="center" wrapText="1"/>
    </xf>
    <xf numFmtId="0" fontId="41" fillId="0" borderId="184" xfId="15" applyFont="1" applyBorder="1" applyAlignment="1">
      <alignment horizontal="center" vertical="center" wrapText="1"/>
    </xf>
    <xf numFmtId="0" fontId="105" fillId="0" borderId="185" xfId="15" applyFont="1" applyBorder="1" applyAlignment="1">
      <alignment horizontal="center" vertical="top" wrapText="1"/>
    </xf>
    <xf numFmtId="0" fontId="105" fillId="0" borderId="186" xfId="15" applyFont="1" applyBorder="1" applyAlignment="1">
      <alignment horizontal="center" vertical="top" wrapText="1"/>
    </xf>
    <xf numFmtId="0" fontId="105" fillId="0" borderId="95" xfId="15" applyFont="1" applyBorder="1" applyAlignment="1">
      <alignment horizontal="center" vertical="top" wrapText="1"/>
    </xf>
    <xf numFmtId="0" fontId="105" fillId="0" borderId="93" xfId="15" applyFont="1" applyBorder="1" applyAlignment="1">
      <alignment horizontal="center" vertical="top" wrapText="1"/>
    </xf>
    <xf numFmtId="0" fontId="105" fillId="0" borderId="96" xfId="15" applyFont="1" applyBorder="1" applyAlignment="1">
      <alignment horizontal="center" vertical="top" wrapText="1"/>
    </xf>
    <xf numFmtId="0" fontId="41" fillId="0" borderId="179" xfId="15" applyFont="1" applyBorder="1" applyAlignment="1">
      <alignment horizontal="left" vertical="center" wrapText="1"/>
    </xf>
    <xf numFmtId="0" fontId="45" fillId="0" borderId="155" xfId="15" applyFont="1" applyBorder="1" applyAlignment="1">
      <alignment horizontal="center" vertical="center" wrapText="1"/>
    </xf>
    <xf numFmtId="0" fontId="45" fillId="0" borderId="127" xfId="15" applyFont="1" applyBorder="1" applyAlignment="1">
      <alignment horizontal="center" vertical="center" wrapText="1"/>
    </xf>
    <xf numFmtId="0" fontId="45" fillId="0" borderId="110" xfId="15" applyFont="1" applyBorder="1" applyAlignment="1">
      <alignment horizontal="center" vertical="center" wrapText="1"/>
    </xf>
    <xf numFmtId="0" fontId="45" fillId="0" borderId="95" xfId="15" applyFont="1" applyBorder="1" applyAlignment="1">
      <alignment horizontal="center" vertical="center" wrapText="1"/>
    </xf>
    <xf numFmtId="0" fontId="45" fillId="0" borderId="93" xfId="15" applyFont="1" applyBorder="1" applyAlignment="1">
      <alignment horizontal="center" vertical="center" wrapText="1"/>
    </xf>
    <xf numFmtId="0" fontId="45" fillId="0" borderId="96" xfId="15" applyFont="1" applyBorder="1" applyAlignment="1">
      <alignment horizontal="center" vertical="center" wrapText="1"/>
    </xf>
    <xf numFmtId="0" fontId="52" fillId="0" borderId="0" xfId="15" applyFont="1" applyAlignment="1">
      <alignment horizontal="center" vertical="center" wrapText="1"/>
    </xf>
    <xf numFmtId="0" fontId="105" fillId="0" borderId="20" xfId="15" applyFont="1" applyBorder="1" applyAlignment="1">
      <alignment horizontal="center" vertical="center" wrapText="1"/>
    </xf>
    <xf numFmtId="0" fontId="41" fillId="0" borderId="20" xfId="15" applyFont="1" applyBorder="1" applyAlignment="1">
      <alignment horizontal="center" vertical="center"/>
    </xf>
    <xf numFmtId="0" fontId="41" fillId="0" borderId="20" xfId="15" applyFont="1" applyBorder="1" applyAlignment="1">
      <alignment horizontal="left" vertical="center" wrapText="1"/>
    </xf>
    <xf numFmtId="0" fontId="105" fillId="0" borderId="187" xfId="15" applyFont="1" applyBorder="1" applyAlignment="1">
      <alignment horizontal="center" vertical="top" wrapText="1"/>
    </xf>
    <xf numFmtId="0" fontId="41" fillId="0" borderId="185" xfId="15" applyFont="1" applyBorder="1" applyAlignment="1">
      <alignment horizontal="left" vertical="center" wrapText="1"/>
    </xf>
    <xf numFmtId="0" fontId="41" fillId="0" borderId="187" xfId="15" applyFont="1" applyBorder="1" applyAlignment="1">
      <alignment horizontal="left" vertical="center" wrapText="1"/>
    </xf>
    <xf numFmtId="0" fontId="41" fillId="0" borderId="186" xfId="15" applyFont="1" applyBorder="1" applyAlignment="1">
      <alignment horizontal="left" vertical="center" wrapText="1"/>
    </xf>
    <xf numFmtId="0" fontId="41" fillId="0" borderId="95" xfId="15" applyFont="1" applyBorder="1" applyAlignment="1">
      <alignment horizontal="center" vertical="center" wrapText="1"/>
    </xf>
    <xf numFmtId="0" fontId="41" fillId="0" borderId="93" xfId="15" applyFont="1" applyBorder="1" applyAlignment="1">
      <alignment horizontal="center" vertical="center" wrapText="1"/>
    </xf>
    <xf numFmtId="0" fontId="41" fillId="0" borderId="93" xfId="15" applyFont="1" applyBorder="1" applyAlignment="1">
      <alignment horizontal="left" vertical="center" wrapText="1"/>
    </xf>
    <xf numFmtId="0" fontId="41" fillId="0" borderId="96" xfId="15" applyFont="1" applyBorder="1" applyAlignment="1">
      <alignment horizontal="left" vertical="center" wrapText="1"/>
    </xf>
    <xf numFmtId="0" fontId="41" fillId="0" borderId="155" xfId="15" applyFont="1" applyBorder="1" applyAlignment="1">
      <alignment horizontal="right" vertical="center" wrapText="1"/>
    </xf>
    <xf numFmtId="0" fontId="41" fillId="0" borderId="127" xfId="15" applyFont="1" applyBorder="1" applyAlignment="1">
      <alignment horizontal="right" vertical="center" wrapText="1"/>
    </xf>
    <xf numFmtId="0" fontId="41" fillId="0" borderId="110" xfId="15" applyFont="1" applyBorder="1" applyAlignment="1">
      <alignment horizontal="right" vertical="center" wrapText="1"/>
    </xf>
    <xf numFmtId="0" fontId="47" fillId="0" borderId="155" xfId="15" applyFont="1" applyBorder="1" applyAlignment="1">
      <alignment horizontal="center" vertical="center" wrapText="1"/>
    </xf>
    <xf numFmtId="0" fontId="47" fillId="0" borderId="127" xfId="15" applyFont="1" applyBorder="1" applyAlignment="1">
      <alignment horizontal="center" vertical="center" wrapText="1"/>
    </xf>
    <xf numFmtId="0" fontId="47" fillId="0" borderId="110" xfId="15" applyFont="1" applyBorder="1" applyAlignment="1">
      <alignment horizontal="center" vertical="center" wrapText="1"/>
    </xf>
    <xf numFmtId="0" fontId="47" fillId="0" borderId="95" xfId="15" applyFont="1" applyBorder="1" applyAlignment="1">
      <alignment horizontal="center" vertical="center" wrapText="1"/>
    </xf>
    <xf numFmtId="0" fontId="47" fillId="0" borderId="93" xfId="15" applyFont="1" applyBorder="1" applyAlignment="1">
      <alignment horizontal="center" vertical="center" wrapText="1"/>
    </xf>
    <xf numFmtId="0" fontId="47" fillId="0" borderId="96" xfId="15" applyFont="1" applyBorder="1" applyAlignment="1">
      <alignment horizontal="center" vertical="center" wrapText="1"/>
    </xf>
    <xf numFmtId="0" fontId="108" fillId="0" borderId="93" xfId="15" applyFont="1" applyBorder="1" applyAlignment="1">
      <alignment horizontal="center" vertical="center" wrapText="1"/>
    </xf>
    <xf numFmtId="0" fontId="105" fillId="0" borderId="20" xfId="15" applyFont="1" applyBorder="1" applyAlignment="1">
      <alignment vertical="top" wrapText="1"/>
    </xf>
    <xf numFmtId="0" fontId="105" fillId="0" borderId="155" xfId="15" applyFont="1" applyBorder="1" applyAlignment="1">
      <alignment horizontal="center" vertical="top" wrapText="1"/>
    </xf>
    <xf numFmtId="0" fontId="105" fillId="0" borderId="127" xfId="15" applyFont="1" applyBorder="1" applyAlignment="1">
      <alignment horizontal="center" vertical="top" wrapText="1"/>
    </xf>
    <xf numFmtId="0" fontId="104" fillId="0" borderId="110" xfId="15" applyFont="1" applyBorder="1" applyAlignment="1">
      <alignment horizontal="center" vertical="center" wrapText="1"/>
    </xf>
    <xf numFmtId="0" fontId="105" fillId="0" borderId="96" xfId="15" applyFont="1" applyBorder="1" applyAlignment="1">
      <alignment horizontal="center" vertical="center" wrapText="1"/>
    </xf>
    <xf numFmtId="0" fontId="41" fillId="0" borderId="155" xfId="15" applyFont="1" applyBorder="1" applyAlignment="1">
      <alignment horizontal="left" vertical="top" wrapText="1"/>
    </xf>
    <xf numFmtId="0" fontId="41" fillId="0" borderId="127" xfId="15" applyFont="1" applyBorder="1" applyAlignment="1">
      <alignment horizontal="left" vertical="top" wrapText="1"/>
    </xf>
    <xf numFmtId="0" fontId="109" fillId="0" borderId="20" xfId="15" applyFont="1" applyBorder="1" applyAlignment="1">
      <alignment horizontal="center" vertical="top" wrapText="1"/>
    </xf>
    <xf numFmtId="0" fontId="109" fillId="0" borderId="166" xfId="15" applyFont="1" applyBorder="1" applyAlignment="1">
      <alignment horizontal="center" vertical="top" wrapText="1"/>
    </xf>
    <xf numFmtId="0" fontId="109" fillId="0" borderId="188" xfId="15" applyFont="1" applyBorder="1" applyAlignment="1">
      <alignment horizontal="center" vertical="top" wrapText="1"/>
    </xf>
    <xf numFmtId="0" fontId="109" fillId="0" borderId="109" xfId="15" applyFont="1" applyBorder="1" applyAlignment="1">
      <alignment horizontal="center" vertical="top" wrapText="1"/>
    </xf>
    <xf numFmtId="0" fontId="47" fillId="0" borderId="20" xfId="15" applyFont="1" applyBorder="1" applyAlignment="1">
      <alignment horizontal="center" vertical="center" wrapText="1"/>
    </xf>
    <xf numFmtId="0" fontId="110" fillId="0" borderId="181" xfId="15" applyFont="1" applyBorder="1" applyAlignment="1">
      <alignment horizontal="center" vertical="center" wrapText="1"/>
    </xf>
    <xf numFmtId="0" fontId="116" fillId="0" borderId="0" xfId="1" applyFont="1" applyAlignment="1">
      <alignment horizontal="center" vertical="center"/>
    </xf>
    <xf numFmtId="0" fontId="117" fillId="0" borderId="0" xfId="1" applyFont="1" applyAlignment="1">
      <alignment horizontal="left" vertical="center" wrapText="1"/>
    </xf>
    <xf numFmtId="0" fontId="126" fillId="0" borderId="177" xfId="17" applyFont="1" applyBorder="1" applyAlignment="1">
      <alignment horizontal="center" vertical="center"/>
    </xf>
    <xf numFmtId="0" fontId="126" fillId="0" borderId="166" xfId="17" applyFont="1" applyBorder="1" applyAlignment="1">
      <alignment horizontal="center" vertical="center"/>
    </xf>
    <xf numFmtId="0" fontId="50" fillId="0" borderId="155" xfId="17" applyFont="1" applyBorder="1" applyAlignment="1">
      <alignment horizontal="center" vertical="center"/>
    </xf>
    <xf numFmtId="0" fontId="50" fillId="0" borderId="127" xfId="17" applyFont="1" applyBorder="1" applyAlignment="1">
      <alignment horizontal="center" vertical="center"/>
    </xf>
    <xf numFmtId="0" fontId="50" fillId="0" borderId="110" xfId="17" applyFont="1" applyBorder="1" applyAlignment="1">
      <alignment horizontal="center" vertical="center"/>
    </xf>
    <xf numFmtId="0" fontId="50" fillId="0" borderId="127" xfId="17" applyFont="1" applyBorder="1" applyAlignment="1">
      <alignment horizontal="left" vertical="center"/>
    </xf>
    <xf numFmtId="0" fontId="50" fillId="0" borderId="129" xfId="17" applyFont="1" applyBorder="1" applyAlignment="1">
      <alignment horizontal="left" vertical="center"/>
    </xf>
    <xf numFmtId="0" fontId="124" fillId="0" borderId="0" xfId="17" applyFont="1" applyAlignment="1">
      <alignment horizontal="center" vertical="center"/>
    </xf>
    <xf numFmtId="0" fontId="124" fillId="0" borderId="191" xfId="17" applyFont="1" applyBorder="1" applyAlignment="1">
      <alignment horizontal="center" vertical="center"/>
    </xf>
    <xf numFmtId="0" fontId="125" fillId="0" borderId="192" xfId="17" applyFont="1" applyBorder="1" applyAlignment="1">
      <alignment horizontal="center" vertical="center"/>
    </xf>
    <xf numFmtId="0" fontId="125" fillId="0" borderId="193" xfId="17" applyFont="1" applyBorder="1" applyAlignment="1">
      <alignment horizontal="center" vertical="center"/>
    </xf>
    <xf numFmtId="0" fontId="50" fillId="0" borderId="194" xfId="17" applyFont="1" applyBorder="1" applyAlignment="1">
      <alignment horizontal="center" vertical="center"/>
    </xf>
    <xf numFmtId="0" fontId="50" fillId="0" borderId="38" xfId="17" applyFont="1" applyBorder="1" applyAlignment="1">
      <alignment horizontal="center" vertical="center"/>
    </xf>
    <xf numFmtId="0" fontId="50" fillId="0" borderId="57" xfId="17" applyFont="1" applyBorder="1" applyAlignment="1">
      <alignment horizontal="center" vertical="center"/>
    </xf>
    <xf numFmtId="0" fontId="50" fillId="0" borderId="195" xfId="17" applyFont="1" applyBorder="1" applyAlignment="1">
      <alignment horizontal="center" vertical="center" wrapText="1"/>
    </xf>
    <xf numFmtId="0" fontId="50" fillId="0" borderId="175" xfId="17" applyFont="1" applyBorder="1" applyAlignment="1">
      <alignment horizontal="center" vertical="center"/>
    </xf>
    <xf numFmtId="0" fontId="50" fillId="0" borderId="196" xfId="17" applyFont="1" applyBorder="1" applyAlignment="1">
      <alignment horizontal="center" vertical="center"/>
    </xf>
    <xf numFmtId="0" fontId="50" fillId="0" borderId="109" xfId="17" applyFont="1" applyBorder="1" applyAlignment="1">
      <alignment horizontal="center" vertical="center"/>
    </xf>
    <xf numFmtId="0" fontId="50" fillId="0" borderId="77" xfId="17" applyFont="1" applyBorder="1" applyAlignment="1">
      <alignment horizontal="center" vertical="center"/>
    </xf>
    <xf numFmtId="0" fontId="50" fillId="0" borderId="46" xfId="17" applyFont="1" applyBorder="1" applyAlignment="1">
      <alignment horizontal="center" vertical="center"/>
    </xf>
    <xf numFmtId="0" fontId="50" fillId="0" borderId="47" xfId="17" applyFont="1" applyBorder="1" applyAlignment="1">
      <alignment horizontal="center" vertical="center"/>
    </xf>
    <xf numFmtId="0" fontId="126" fillId="0" borderId="164" xfId="17" applyFont="1" applyBorder="1" applyAlignment="1">
      <alignment horizontal="center" vertical="center"/>
    </xf>
    <xf numFmtId="0" fontId="126" fillId="0" borderId="20" xfId="17" applyFont="1" applyBorder="1" applyAlignment="1">
      <alignment horizontal="center" vertical="center"/>
    </xf>
    <xf numFmtId="0" fontId="50" fillId="0" borderId="179" xfId="17" applyFont="1" applyBorder="1" applyAlignment="1">
      <alignment horizontal="center" vertical="center"/>
    </xf>
    <xf numFmtId="0" fontId="50" fillId="0" borderId="129" xfId="17" applyFont="1" applyBorder="1" applyAlignment="1">
      <alignment horizontal="center" vertical="center"/>
    </xf>
    <xf numFmtId="0" fontId="50" fillId="0" borderId="95" xfId="17" applyFont="1" applyBorder="1" applyAlignment="1">
      <alignment horizontal="center" vertical="center"/>
    </xf>
    <xf numFmtId="0" fontId="50" fillId="0" borderId="93" xfId="17" applyFont="1" applyBorder="1" applyAlignment="1">
      <alignment horizontal="center" vertical="center"/>
    </xf>
    <xf numFmtId="0" fontId="50" fillId="0" borderId="107" xfId="17" applyFont="1" applyBorder="1" applyAlignment="1">
      <alignment horizontal="center" vertical="center"/>
    </xf>
    <xf numFmtId="0" fontId="126" fillId="0" borderId="196" xfId="17" applyFont="1" applyBorder="1" applyAlignment="1">
      <alignment horizontal="center" vertical="center"/>
    </xf>
    <xf numFmtId="0" fontId="126" fillId="0" borderId="109" xfId="17" applyFont="1" applyBorder="1" applyAlignment="1">
      <alignment horizontal="center" vertical="center"/>
    </xf>
    <xf numFmtId="0" fontId="122" fillId="0" borderId="198" xfId="17" applyFont="1" applyBorder="1" applyAlignment="1">
      <alignment horizontal="center" vertical="center"/>
    </xf>
    <xf numFmtId="0" fontId="122" fillId="0" borderId="187" xfId="17" applyFont="1" applyBorder="1" applyAlignment="1">
      <alignment horizontal="center" vertical="center"/>
    </xf>
    <xf numFmtId="0" fontId="122" fillId="0" borderId="186" xfId="17" applyFont="1" applyBorder="1" applyAlignment="1">
      <alignment horizontal="center" vertical="center"/>
    </xf>
    <xf numFmtId="0" fontId="122" fillId="0" borderId="185" xfId="17" applyFont="1" applyBorder="1" applyAlignment="1">
      <alignment horizontal="center" vertical="center"/>
    </xf>
    <xf numFmtId="0" fontId="122" fillId="0" borderId="199" xfId="17" applyFont="1" applyBorder="1" applyAlignment="1">
      <alignment horizontal="center" vertical="center"/>
    </xf>
    <xf numFmtId="0" fontId="122" fillId="0" borderId="104" xfId="17" applyFont="1" applyBorder="1" applyAlignment="1">
      <alignment horizontal="center" vertical="center"/>
    </xf>
    <xf numFmtId="0" fontId="122" fillId="0" borderId="93" xfId="17" applyFont="1" applyBorder="1" applyAlignment="1">
      <alignment horizontal="center" vertical="center"/>
    </xf>
    <xf numFmtId="0" fontId="122" fillId="0" borderId="96" xfId="17" applyFont="1" applyBorder="1" applyAlignment="1">
      <alignment horizontal="center" vertical="center"/>
    </xf>
    <xf numFmtId="0" fontId="122" fillId="0" borderId="95" xfId="17" applyFont="1" applyBorder="1" applyAlignment="1">
      <alignment horizontal="center" vertical="center"/>
    </xf>
    <xf numFmtId="0" fontId="122" fillId="0" borderId="107" xfId="17" applyFont="1" applyBorder="1" applyAlignment="1">
      <alignment horizontal="center" vertical="center"/>
    </xf>
    <xf numFmtId="0" fontId="122" fillId="0" borderId="200" xfId="17" applyFont="1" applyBorder="1" applyAlignment="1">
      <alignment horizontal="center" vertical="center"/>
    </xf>
    <xf numFmtId="0" fontId="122" fillId="0" borderId="179" xfId="17" applyFont="1" applyBorder="1" applyAlignment="1">
      <alignment horizontal="center" vertical="center"/>
    </xf>
    <xf numFmtId="0" fontId="122" fillId="0" borderId="180" xfId="17" applyFont="1" applyBorder="1" applyAlignment="1">
      <alignment horizontal="center" vertical="center"/>
    </xf>
    <xf numFmtId="0" fontId="122" fillId="0" borderId="178" xfId="17" applyFont="1" applyBorder="1" applyAlignment="1">
      <alignment horizontal="center" vertical="center"/>
    </xf>
    <xf numFmtId="0" fontId="122" fillId="0" borderId="197" xfId="17" applyFont="1" applyBorder="1" applyAlignment="1">
      <alignment horizontal="center" vertical="center"/>
    </xf>
    <xf numFmtId="0" fontId="122" fillId="0" borderId="201" xfId="17" applyFont="1" applyBorder="1" applyAlignment="1">
      <alignment horizontal="center" vertical="center"/>
    </xf>
    <xf numFmtId="0" fontId="122" fillId="0" borderId="184" xfId="17" applyFont="1" applyBorder="1" applyAlignment="1">
      <alignment horizontal="center" vertical="center"/>
    </xf>
    <xf numFmtId="0" fontId="122" fillId="0" borderId="183" xfId="17" applyFont="1" applyBorder="1" applyAlignment="1">
      <alignment horizontal="center" vertical="center"/>
    </xf>
    <xf numFmtId="0" fontId="122" fillId="0" borderId="182" xfId="17" applyFont="1" applyBorder="1" applyAlignment="1">
      <alignment horizontal="center" vertical="center"/>
    </xf>
    <xf numFmtId="0" fontId="122" fillId="0" borderId="202" xfId="17" applyFont="1" applyBorder="1" applyAlignment="1">
      <alignment horizontal="center" vertical="center"/>
    </xf>
    <xf numFmtId="0" fontId="50" fillId="0" borderId="185" xfId="17" applyFont="1" applyBorder="1" applyAlignment="1">
      <alignment horizontal="center" vertical="center"/>
    </xf>
    <xf numFmtId="0" fontId="50" fillId="0" borderId="199" xfId="17" applyFont="1" applyBorder="1" applyAlignment="1">
      <alignment horizontal="center" vertical="center"/>
    </xf>
    <xf numFmtId="0" fontId="122" fillId="0" borderId="166" xfId="17" applyFont="1" applyBorder="1" applyAlignment="1">
      <alignment horizontal="center" vertical="center"/>
    </xf>
    <xf numFmtId="0" fontId="122" fillId="0" borderId="109" xfId="17" applyFont="1" applyBorder="1" applyAlignment="1">
      <alignment horizontal="center" vertical="center"/>
    </xf>
    <xf numFmtId="0" fontId="49" fillId="0" borderId="178" xfId="17" applyFont="1" applyBorder="1" applyAlignment="1">
      <alignment horizontal="center" vertical="center"/>
    </xf>
    <xf numFmtId="0" fontId="49" fillId="0" borderId="197" xfId="17" applyFont="1" applyBorder="1" applyAlignment="1">
      <alignment horizontal="center" vertical="center"/>
    </xf>
    <xf numFmtId="0" fontId="50" fillId="0" borderId="155" xfId="17" applyFont="1" applyBorder="1" applyAlignment="1">
      <alignment horizontal="center" vertical="center" textRotation="255"/>
    </xf>
    <xf numFmtId="0" fontId="50" fillId="0" borderId="129" xfId="17" applyFont="1" applyBorder="1" applyAlignment="1">
      <alignment horizontal="center" vertical="center" textRotation="255"/>
    </xf>
    <xf numFmtId="0" fontId="50" fillId="0" borderId="136" xfId="17" applyFont="1" applyBorder="1" applyAlignment="1">
      <alignment horizontal="center" vertical="center" textRotation="255"/>
    </xf>
    <xf numFmtId="0" fontId="50" fillId="0" borderId="29" xfId="17" applyFont="1" applyBorder="1" applyAlignment="1">
      <alignment horizontal="center" vertical="center" textRotation="255"/>
    </xf>
    <xf numFmtId="0" fontId="50" fillId="0" borderId="220" xfId="17" applyFont="1" applyBorder="1" applyAlignment="1">
      <alignment horizontal="center" vertical="center" textRotation="255"/>
    </xf>
    <xf numFmtId="0" fontId="50" fillId="0" borderId="221" xfId="17" applyFont="1" applyBorder="1" applyAlignment="1">
      <alignment horizontal="center" vertical="center" textRotation="255"/>
    </xf>
    <xf numFmtId="0" fontId="122" fillId="0" borderId="176" xfId="17" applyFont="1" applyBorder="1" applyAlignment="1">
      <alignment horizontal="center" vertical="center"/>
    </xf>
    <xf numFmtId="0" fontId="125" fillId="0" borderId="203" xfId="17" applyFont="1" applyBorder="1" applyAlignment="1">
      <alignment horizontal="center" vertical="center" textRotation="255" shrinkToFit="1"/>
    </xf>
    <xf numFmtId="0" fontId="125" fillId="0" borderId="208" xfId="17" applyFont="1" applyBorder="1" applyAlignment="1">
      <alignment horizontal="center" vertical="center" textRotation="255" shrinkToFit="1"/>
    </xf>
    <xf numFmtId="0" fontId="122" fillId="0" borderId="204" xfId="17" applyFont="1" applyBorder="1" applyAlignment="1">
      <alignment horizontal="center" vertical="center"/>
    </xf>
    <xf numFmtId="0" fontId="122" fillId="0" borderId="205" xfId="17" applyFont="1" applyBorder="1" applyAlignment="1">
      <alignment horizontal="center" vertical="center"/>
    </xf>
    <xf numFmtId="0" fontId="50" fillId="0" borderId="205" xfId="17" applyFont="1" applyBorder="1" applyAlignment="1">
      <alignment horizontal="center" vertical="center"/>
    </xf>
    <xf numFmtId="0" fontId="50" fillId="0" borderId="206" xfId="17" applyFont="1" applyBorder="1" applyAlignment="1">
      <alignment horizontal="center" vertical="center"/>
    </xf>
    <xf numFmtId="0" fontId="50" fillId="0" borderId="209" xfId="17" applyFont="1" applyBorder="1" applyAlignment="1">
      <alignment horizontal="center" vertical="center"/>
    </xf>
    <xf numFmtId="0" fontId="122" fillId="0" borderId="207" xfId="17" applyFont="1" applyBorder="1" applyAlignment="1">
      <alignment horizontal="center" vertical="center"/>
    </xf>
    <xf numFmtId="0" fontId="122" fillId="0" borderId="97" xfId="17" applyFont="1" applyBorder="1" applyAlignment="1">
      <alignment horizontal="center" vertical="center"/>
    </xf>
    <xf numFmtId="0" fontId="122" fillId="0" borderId="222" xfId="17" applyFont="1" applyBorder="1" applyAlignment="1">
      <alignment horizontal="center" vertical="center"/>
    </xf>
    <xf numFmtId="0" fontId="50" fillId="0" borderId="98" xfId="17" applyFont="1" applyBorder="1" applyAlignment="1">
      <alignment horizontal="center" vertical="center"/>
    </xf>
    <xf numFmtId="0" fontId="50" fillId="0" borderId="222" xfId="17" applyFont="1" applyBorder="1" applyAlignment="1">
      <alignment horizontal="center" vertical="center"/>
    </xf>
    <xf numFmtId="0" fontId="122" fillId="0" borderId="223" xfId="17" applyFont="1" applyBorder="1" applyAlignment="1">
      <alignment horizontal="center" vertical="center"/>
    </xf>
    <xf numFmtId="0" fontId="122" fillId="0" borderId="98" xfId="17" applyFont="1" applyBorder="1" applyAlignment="1">
      <alignment horizontal="center" vertical="center"/>
    </xf>
    <xf numFmtId="0" fontId="122" fillId="0" borderId="99" xfId="17" applyFont="1" applyBorder="1" applyAlignment="1">
      <alignment horizontal="center" vertical="center"/>
    </xf>
    <xf numFmtId="0" fontId="122" fillId="0" borderId="157" xfId="17" applyFont="1" applyBorder="1" applyAlignment="1">
      <alignment horizontal="center" vertical="center"/>
    </xf>
    <xf numFmtId="0" fontId="122" fillId="0" borderId="110" xfId="17" applyFont="1" applyBorder="1" applyAlignment="1">
      <alignment horizontal="center" vertical="center"/>
    </xf>
    <xf numFmtId="0" fontId="122" fillId="0" borderId="5" xfId="17" applyFont="1" applyBorder="1" applyAlignment="1">
      <alignment horizontal="center" vertical="center"/>
    </xf>
    <xf numFmtId="0" fontId="122" fillId="0" borderId="126" xfId="17" applyFont="1" applyBorder="1" applyAlignment="1">
      <alignment horizontal="center" vertical="center"/>
    </xf>
    <xf numFmtId="0" fontId="122" fillId="0" borderId="188" xfId="17" applyFont="1" applyBorder="1" applyAlignment="1">
      <alignment horizontal="center" vertical="center"/>
    </xf>
    <xf numFmtId="0" fontId="122" fillId="0" borderId="155" xfId="17" applyFont="1" applyBorder="1" applyAlignment="1">
      <alignment horizontal="center" vertical="center"/>
    </xf>
    <xf numFmtId="0" fontId="122" fillId="0" borderId="127" xfId="17" applyFont="1" applyBorder="1" applyAlignment="1">
      <alignment horizontal="center" vertical="center"/>
    </xf>
    <xf numFmtId="0" fontId="122" fillId="0" borderId="129" xfId="17" applyFont="1" applyBorder="1" applyAlignment="1">
      <alignment horizontal="center" vertical="center"/>
    </xf>
    <xf numFmtId="0" fontId="122" fillId="0" borderId="224" xfId="17" applyFont="1" applyBorder="1" applyAlignment="1">
      <alignment horizontal="center" vertical="center"/>
    </xf>
    <xf numFmtId="0" fontId="122" fillId="0" borderId="225" xfId="17" applyFont="1" applyBorder="1" applyAlignment="1">
      <alignment horizontal="center" vertical="center"/>
    </xf>
    <xf numFmtId="0" fontId="122" fillId="0" borderId="227" xfId="17" applyFont="1" applyBorder="1" applyAlignment="1">
      <alignment horizontal="center" vertical="center"/>
    </xf>
    <xf numFmtId="0" fontId="122" fillId="0" borderId="226" xfId="17" applyFont="1" applyBorder="1" applyAlignment="1">
      <alignment horizontal="center" vertical="center"/>
    </xf>
    <xf numFmtId="0" fontId="122" fillId="0" borderId="203" xfId="17" applyFont="1" applyBorder="1" applyAlignment="1">
      <alignment horizontal="center" vertical="center" textRotation="255"/>
    </xf>
    <xf numFmtId="0" fontId="122" fillId="0" borderId="208" xfId="17" applyFont="1" applyBorder="1" applyAlignment="1">
      <alignment horizontal="center" vertical="center" textRotation="255"/>
    </xf>
    <xf numFmtId="0" fontId="122" fillId="0" borderId="232" xfId="17" applyFont="1" applyBorder="1" applyAlignment="1">
      <alignment horizontal="center" vertical="center" textRotation="255"/>
    </xf>
    <xf numFmtId="0" fontId="50" fillId="0" borderId="187" xfId="17" applyFont="1" applyBorder="1" applyAlignment="1">
      <alignment horizontal="center" vertical="center"/>
    </xf>
    <xf numFmtId="0" fontId="50" fillId="0" borderId="178" xfId="17" applyFont="1" applyBorder="1" applyAlignment="1">
      <alignment horizontal="center" vertical="center"/>
    </xf>
    <xf numFmtId="0" fontId="50" fillId="0" borderId="211" xfId="17" applyFont="1" applyBorder="1" applyAlignment="1">
      <alignment horizontal="center" vertical="center"/>
    </xf>
    <xf numFmtId="0" fontId="122" fillId="0" borderId="228" xfId="17" applyFont="1" applyBorder="1" applyAlignment="1">
      <alignment horizontal="center" vertical="center"/>
    </xf>
    <xf numFmtId="0" fontId="122" fillId="0" borderId="80" xfId="17" applyFont="1" applyBorder="1" applyAlignment="1">
      <alignment horizontal="center" vertical="center"/>
    </xf>
    <xf numFmtId="0" fontId="122" fillId="0" borderId="81" xfId="17" applyFont="1" applyBorder="1" applyAlignment="1">
      <alignment horizontal="center" vertical="center"/>
    </xf>
    <xf numFmtId="0" fontId="122" fillId="0" borderId="229" xfId="17" applyFont="1" applyBorder="1" applyAlignment="1">
      <alignment horizontal="center" vertical="center"/>
    </xf>
    <xf numFmtId="0" fontId="122" fillId="0" borderId="43" xfId="17" applyFont="1" applyBorder="1" applyAlignment="1">
      <alignment horizontal="center" vertical="center"/>
    </xf>
    <xf numFmtId="0" fontId="122" fillId="0" borderId="2" xfId="17" applyFont="1" applyBorder="1" applyAlignment="1">
      <alignment horizontal="center" vertical="center"/>
    </xf>
    <xf numFmtId="0" fontId="50" fillId="0" borderId="213" xfId="17" applyFont="1" applyBorder="1" applyAlignment="1">
      <alignment horizontal="center" vertical="center"/>
    </xf>
    <xf numFmtId="0" fontId="122" fillId="0" borderId="233" xfId="17" applyFont="1" applyBorder="1" applyAlignment="1">
      <alignment horizontal="center" vertical="center"/>
    </xf>
    <xf numFmtId="0" fontId="122" fillId="0" borderId="234" xfId="17" applyFont="1" applyBorder="1" applyAlignment="1">
      <alignment horizontal="center" vertical="center"/>
    </xf>
    <xf numFmtId="0" fontId="50" fillId="0" borderId="233" xfId="17" applyFont="1" applyBorder="1" applyAlignment="1">
      <alignment horizontal="center" vertical="center"/>
    </xf>
    <xf numFmtId="0" fontId="50" fillId="0" borderId="216" xfId="17" applyFont="1" applyBorder="1" applyAlignment="1">
      <alignment horizontal="center" vertical="center"/>
    </xf>
    <xf numFmtId="0" fontId="50" fillId="0" borderId="235" xfId="17" applyFont="1" applyBorder="1" applyAlignment="1">
      <alignment horizontal="center" vertical="center"/>
    </xf>
    <xf numFmtId="0" fontId="122" fillId="0" borderId="236" xfId="17" applyFont="1" applyBorder="1" applyAlignment="1">
      <alignment horizontal="left" vertical="center"/>
    </xf>
    <xf numFmtId="0" fontId="122" fillId="0" borderId="216" xfId="17" applyFont="1" applyBorder="1" applyAlignment="1">
      <alignment horizontal="left" vertical="center"/>
    </xf>
    <xf numFmtId="0" fontId="122" fillId="0" borderId="230" xfId="17" applyFont="1" applyBorder="1" applyAlignment="1">
      <alignment horizontal="center" vertical="center"/>
    </xf>
    <xf numFmtId="0" fontId="122" fillId="0" borderId="46" xfId="17" applyFont="1" applyBorder="1" applyAlignment="1">
      <alignment horizontal="center" vertical="center"/>
    </xf>
    <xf numFmtId="0" fontId="122" fillId="0" borderId="76" xfId="17" applyFont="1" applyBorder="1" applyAlignment="1">
      <alignment horizontal="center" vertical="center"/>
    </xf>
    <xf numFmtId="0" fontId="122" fillId="0" borderId="231" xfId="17" applyFont="1" applyBorder="1" applyAlignment="1">
      <alignment horizontal="center" vertical="center"/>
    </xf>
    <xf numFmtId="0" fontId="52" fillId="0" borderId="0" xfId="16" applyFont="1" applyAlignment="1">
      <alignment horizontal="left" vertical="center"/>
    </xf>
    <xf numFmtId="182" fontId="52" fillId="0" borderId="20" xfId="16" applyNumberFormat="1" applyFont="1" applyBorder="1" applyAlignment="1">
      <alignment horizontal="center" vertical="center"/>
    </xf>
    <xf numFmtId="0" fontId="52" fillId="0" borderId="155" xfId="16" applyFont="1" applyBorder="1" applyAlignment="1">
      <alignment horizontal="center" vertical="center"/>
    </xf>
    <xf numFmtId="0" fontId="52" fillId="0" borderId="127" xfId="16" applyFont="1" applyBorder="1" applyAlignment="1">
      <alignment horizontal="center" vertical="center"/>
    </xf>
    <xf numFmtId="0" fontId="52" fillId="0" borderId="93" xfId="16" applyFont="1" applyBorder="1" applyAlignment="1">
      <alignment horizontal="center" vertical="center"/>
    </xf>
    <xf numFmtId="182" fontId="41" fillId="0" borderId="20" xfId="16" applyNumberFormat="1" applyFont="1" applyBorder="1" applyAlignment="1">
      <alignment horizontal="center" vertical="center"/>
    </xf>
    <xf numFmtId="0" fontId="52" fillId="0" borderId="20" xfId="16" applyFont="1" applyBorder="1" applyAlignment="1">
      <alignment horizontal="center" vertical="center"/>
    </xf>
    <xf numFmtId="0" fontId="52" fillId="0" borderId="180" xfId="16" applyFont="1" applyBorder="1" applyAlignment="1">
      <alignment horizontal="center" vertical="center"/>
    </xf>
    <xf numFmtId="0" fontId="52" fillId="0" borderId="95" xfId="16" applyFont="1" applyBorder="1" applyAlignment="1">
      <alignment horizontal="center" vertical="center"/>
    </xf>
    <xf numFmtId="0" fontId="52" fillId="0" borderId="20" xfId="16" applyFont="1" applyBorder="1" applyAlignment="1">
      <alignment horizontal="left" vertical="center"/>
    </xf>
    <xf numFmtId="0" fontId="120" fillId="0" borderId="20" xfId="0" applyFont="1" applyBorder="1" applyAlignment="1">
      <alignment horizontal="left" vertical="center"/>
    </xf>
    <xf numFmtId="0" fontId="60" fillId="0" borderId="0" xfId="0" applyFont="1" applyAlignment="1">
      <alignment horizontal="left" vertical="top" wrapText="1"/>
    </xf>
    <xf numFmtId="0" fontId="121" fillId="0" borderId="0" xfId="0" applyFont="1" applyAlignment="1">
      <alignment horizontal="left" vertical="center" wrapText="1"/>
    </xf>
    <xf numFmtId="0" fontId="121" fillId="0" borderId="0" xfId="0" applyFont="1" applyAlignment="1">
      <alignment horizontal="center" vertical="center"/>
    </xf>
    <xf numFmtId="0" fontId="60" fillId="0" borderId="20" xfId="0" applyFont="1" applyBorder="1" applyAlignment="1">
      <alignment horizontal="center" vertical="center"/>
    </xf>
  </cellXfs>
  <cellStyles count="18">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7" xr:uid="{5364E87A-135C-424A-86F2-DA6805115198}"/>
    <cellStyle name="標準 5 2" xfId="10" xr:uid="{DBD21DF6-5FD2-4F4E-BB8C-03CE72104978}"/>
    <cellStyle name="標準 5 2 2" xfId="11" xr:uid="{0DCA4692-F2AD-4522-A084-4BE374DB0BED}"/>
    <cellStyle name="標準 6" xfId="8" xr:uid="{4AEF3804-5800-4FBC-BDE5-84FFEC083808}"/>
    <cellStyle name="標準 6 2" xfId="15" xr:uid="{1EEFFB6F-1979-4314-9DB1-2EA006F04A64}"/>
    <cellStyle name="標準 7" xfId="9" xr:uid="{697CFE06-84A2-4B40-99A1-C7A19E7189DA}"/>
    <cellStyle name="標準 7 2" xfId="17" xr:uid="{B3CBC30D-4C2E-475A-9026-833ED2CC5E50}"/>
    <cellStyle name="標準 8" xfId="12" xr:uid="{BC29EDA8-35FC-44F2-9877-73918AC4CC67}"/>
    <cellStyle name="標準 9" xfId="13" xr:uid="{CABD606E-03D5-4FD4-B6F2-35B22DE5C2D4}"/>
    <cellStyle name="標準 9 2" xfId="14" xr:uid="{CFFEFF91-5350-4D51-9026-01EAF4CBBB3D}"/>
    <cellStyle name="標準 9 3" xfId="16" xr:uid="{141E22A7-EFF3-4BFF-84E7-7023A4D55840}"/>
    <cellStyle name="良い 2" xfId="5" xr:uid="{00000000-0005-0000-0000-000006000000}"/>
    <cellStyle name="良い 2 2" xfId="6" xr:uid="{00000000-0005-0000-0000-000007000000}"/>
  </cellStyles>
  <dxfs count="2">
    <dxf>
      <numFmt numFmtId="178" formatCode="&quot;令和元年&quot;m&quot;月&quot;d&quot;日&quot;;@"/>
    </dxf>
    <dxf>
      <numFmt numFmtId="178" formatCode="&quot;令和元年&quot;m&quot;月&quot;d&quot;日&quot;;@"/>
    </dxf>
  </dxfs>
  <tableStyles count="0" defaultTableStyle="TableStyleMedium2" defaultPivotStyle="PivotStyleLight16"/>
  <colors>
    <mruColors>
      <color rgb="FFCCFFCC"/>
      <color rgb="FFB0C979"/>
      <color rgb="FF96B7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3.xml.rels><?xml version="1.0" encoding="UTF-8" standalone="yes"?>
<Relationships xmlns="http://schemas.openxmlformats.org/package/2006/relationships"><Relationship Id="rId2" Type="http://schemas.openxmlformats.org/officeDocument/2006/relationships/hyperlink" Target="https://forms.gle/mLqLMd6m5ywQD7GYA"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11206</xdr:colOff>
      <xdr:row>42</xdr:row>
      <xdr:rowOff>257735</xdr:rowOff>
    </xdr:from>
    <xdr:to>
      <xdr:col>1</xdr:col>
      <xdr:colOff>0</xdr:colOff>
      <xdr:row>50</xdr:row>
      <xdr:rowOff>268941</xdr:rowOff>
    </xdr:to>
    <xdr:sp macro="" textlink="">
      <xdr:nvSpPr>
        <xdr:cNvPr id="2" name="テキスト ボックス 4">
          <a:extLst>
            <a:ext uri="{FF2B5EF4-FFF2-40B4-BE49-F238E27FC236}">
              <a16:creationId xmlns:a16="http://schemas.microsoft.com/office/drawing/2014/main" id="{A860B4C0-8AF9-4DB4-8DB0-2B02C67B6F0D}"/>
            </a:ext>
          </a:extLst>
        </xdr:cNvPr>
        <xdr:cNvSpPr txBox="1">
          <a:spLocks noChangeArrowheads="1"/>
        </xdr:cNvSpPr>
      </xdr:nvSpPr>
      <xdr:spPr bwMode="auto">
        <a:xfrm>
          <a:off x="11206" y="12411635"/>
          <a:ext cx="331694" cy="2535331"/>
        </a:xfrm>
        <a:prstGeom prst="rect">
          <a:avLst/>
        </a:prstGeom>
        <a:noFill/>
        <a:ln>
          <a:noFill/>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明朝"/>
              <a:ea typeface="ＭＳ 明朝"/>
            </a:rPr>
            <a:t>代表者本人に関する事項</a:t>
          </a:r>
        </a:p>
      </xdr:txBody>
    </xdr:sp>
    <xdr:clientData/>
  </xdr:twoCellAnchor>
  <xdr:twoCellAnchor>
    <xdr:from>
      <xdr:col>0</xdr:col>
      <xdr:colOff>19489</xdr:colOff>
      <xdr:row>13</xdr:row>
      <xdr:rowOff>247506</xdr:rowOff>
    </xdr:from>
    <xdr:to>
      <xdr:col>0</xdr:col>
      <xdr:colOff>329051</xdr:colOff>
      <xdr:row>21</xdr:row>
      <xdr:rowOff>36444</xdr:rowOff>
    </xdr:to>
    <xdr:sp macro="" textlink="">
      <xdr:nvSpPr>
        <xdr:cNvPr id="3" name="テキスト ボックス 1">
          <a:extLst>
            <a:ext uri="{FF2B5EF4-FFF2-40B4-BE49-F238E27FC236}">
              <a16:creationId xmlns:a16="http://schemas.microsoft.com/office/drawing/2014/main" id="{8E2E8188-28B7-4818-9F65-A4C5CF7A0754}"/>
            </a:ext>
          </a:extLst>
        </xdr:cNvPr>
        <xdr:cNvSpPr txBox="1">
          <a:spLocks noChangeArrowheads="1"/>
        </xdr:cNvSpPr>
      </xdr:nvSpPr>
      <xdr:spPr bwMode="auto">
        <a:xfrm>
          <a:off x="19489" y="4257531"/>
          <a:ext cx="309562" cy="2170188"/>
        </a:xfrm>
        <a:prstGeom prst="rect">
          <a:avLst/>
        </a:prstGeom>
        <a:noFill/>
        <a:ln>
          <a:noFill/>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明朝"/>
              <a:ea typeface="ＭＳ 明朝"/>
            </a:rPr>
            <a:t>役員に関する事項</a:t>
          </a:r>
        </a:p>
      </xdr:txBody>
    </xdr:sp>
    <xdr:clientData/>
  </xdr:twoCellAnchor>
  <xdr:twoCellAnchor>
    <xdr:from>
      <xdr:col>0</xdr:col>
      <xdr:colOff>6601</xdr:colOff>
      <xdr:row>25</xdr:row>
      <xdr:rowOff>271549</xdr:rowOff>
    </xdr:from>
    <xdr:to>
      <xdr:col>1</xdr:col>
      <xdr:colOff>8982</xdr:colOff>
      <xdr:row>31</xdr:row>
      <xdr:rowOff>14567</xdr:rowOff>
    </xdr:to>
    <xdr:sp macro="" textlink="">
      <xdr:nvSpPr>
        <xdr:cNvPr id="4" name="テキスト ボックス 3">
          <a:extLst>
            <a:ext uri="{FF2B5EF4-FFF2-40B4-BE49-F238E27FC236}">
              <a16:creationId xmlns:a16="http://schemas.microsoft.com/office/drawing/2014/main" id="{160703B0-97E6-4EB5-8537-9773F232BEB1}"/>
            </a:ext>
          </a:extLst>
        </xdr:cNvPr>
        <xdr:cNvSpPr txBox="1">
          <a:spLocks noChangeArrowheads="1"/>
        </xdr:cNvSpPr>
      </xdr:nvSpPr>
      <xdr:spPr bwMode="auto">
        <a:xfrm>
          <a:off x="6601" y="7910599"/>
          <a:ext cx="345281" cy="1457518"/>
        </a:xfrm>
        <a:prstGeom prst="rect">
          <a:avLst/>
        </a:prstGeom>
        <a:noFill/>
        <a:ln>
          <a:noFill/>
        </a:ln>
      </xdr:spPr>
      <xdr:txBody>
        <a:bodyPr vertOverflow="clip" wrap="square" lIns="91440" tIns="45720" rIns="91440" bIns="45720" anchor="t" upright="1"/>
        <a:lstStyle/>
        <a:p>
          <a:pPr algn="l" rtl="0">
            <a:lnSpc>
              <a:spcPts val="1200"/>
            </a:lnSpc>
            <a:defRPr sz="1000"/>
          </a:pPr>
          <a:r>
            <a:rPr lang="ja-JP" altLang="en-US" sz="1100" b="0" i="0" u="none" strike="noStrike" baseline="0">
              <a:solidFill>
                <a:srgbClr val="000000"/>
              </a:solidFill>
              <a:latin typeface="ＭＳ 明朝"/>
              <a:ea typeface="ＭＳ 明朝"/>
            </a:rPr>
            <a:t>宅地建物取引士</a:t>
          </a:r>
        </a:p>
      </xdr:txBody>
    </xdr:sp>
    <xdr:clientData/>
  </xdr:twoCellAnchor>
  <xdr:oneCellAnchor>
    <xdr:from>
      <xdr:col>6</xdr:col>
      <xdr:colOff>1167847</xdr:colOff>
      <xdr:row>1</xdr:row>
      <xdr:rowOff>74543</xdr:rowOff>
    </xdr:from>
    <xdr:ext cx="184731" cy="264560"/>
    <xdr:sp macro="" textlink="">
      <xdr:nvSpPr>
        <xdr:cNvPr id="5" name="テキスト ボックス 4">
          <a:extLst>
            <a:ext uri="{FF2B5EF4-FFF2-40B4-BE49-F238E27FC236}">
              <a16:creationId xmlns:a16="http://schemas.microsoft.com/office/drawing/2014/main" id="{C87187BD-43FC-43D4-992F-AF4FBA7BB5DB}"/>
            </a:ext>
          </a:extLst>
        </xdr:cNvPr>
        <xdr:cNvSpPr txBox="1"/>
      </xdr:nvSpPr>
      <xdr:spPr>
        <a:xfrm>
          <a:off x="6911422" y="398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6</xdr:col>
      <xdr:colOff>205512</xdr:colOff>
      <xdr:row>0</xdr:row>
      <xdr:rowOff>313325</xdr:rowOff>
    </xdr:from>
    <xdr:to>
      <xdr:col>7</xdr:col>
      <xdr:colOff>924333</xdr:colOff>
      <xdr:row>8</xdr:row>
      <xdr:rowOff>34539</xdr:rowOff>
    </xdr:to>
    <xdr:sp macro="" textlink="">
      <xdr:nvSpPr>
        <xdr:cNvPr id="6" name="テキスト ボックス 5">
          <a:extLst>
            <a:ext uri="{FF2B5EF4-FFF2-40B4-BE49-F238E27FC236}">
              <a16:creationId xmlns:a16="http://schemas.microsoft.com/office/drawing/2014/main" id="{05E7F8E8-E119-4A24-AA58-3BFCFB6328BB}"/>
            </a:ext>
          </a:extLst>
        </xdr:cNvPr>
        <xdr:cNvSpPr txBox="1"/>
      </xdr:nvSpPr>
      <xdr:spPr>
        <a:xfrm>
          <a:off x="6406287" y="313325"/>
          <a:ext cx="1433196" cy="19881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900"/>
        </a:p>
        <a:p>
          <a:pPr algn="ctr"/>
          <a:r>
            <a:rPr kumimoji="1" lang="ja-JP" altLang="en-US" sz="900">
              <a:latin typeface="ＭＳ 明朝" panose="02020609040205080304" pitchFamily="17" charset="-128"/>
              <a:ea typeface="ＭＳ 明朝" panose="02020609040205080304" pitchFamily="17" charset="-128"/>
            </a:rPr>
            <a:t>代表者　顔写真</a:t>
          </a:r>
          <a:endParaRPr kumimoji="1" lang="en-US" altLang="ja-JP" sz="900">
            <a:latin typeface="ＭＳ 明朝" panose="02020609040205080304" pitchFamily="17" charset="-128"/>
            <a:ea typeface="ＭＳ 明朝" panose="02020609040205080304" pitchFamily="17" charset="-128"/>
          </a:endParaRPr>
        </a:p>
        <a:p>
          <a:pPr algn="ctr"/>
          <a:endParaRPr kumimoji="1" lang="en-US" altLang="ja-JP" sz="900">
            <a:latin typeface="ＭＳ 明朝" panose="02020609040205080304" pitchFamily="17" charset="-128"/>
            <a:ea typeface="ＭＳ 明朝" panose="02020609040205080304" pitchFamily="17" charset="-128"/>
          </a:endParaRPr>
        </a:p>
        <a:p>
          <a:pPr algn="ctr"/>
          <a:r>
            <a:rPr kumimoji="1" lang="ja-JP" altLang="en-US" sz="900">
              <a:latin typeface="ＭＳ 明朝" panose="02020609040205080304" pitchFamily="17" charset="-128"/>
              <a:ea typeface="ＭＳ 明朝" panose="02020609040205080304" pitchFamily="17" charset="-128"/>
            </a:rPr>
            <a:t>縦</a:t>
          </a:r>
          <a:r>
            <a:rPr kumimoji="1" lang="en-US" altLang="ja-JP" sz="900">
              <a:latin typeface="ＭＳ 明朝" panose="02020609040205080304" pitchFamily="17" charset="-128"/>
              <a:ea typeface="ＭＳ 明朝" panose="02020609040205080304" pitchFamily="17" charset="-128"/>
            </a:rPr>
            <a:t>4.5</a:t>
          </a:r>
          <a:r>
            <a:rPr kumimoji="1" lang="ja-JP" altLang="en-US" sz="900">
              <a:latin typeface="ＭＳ 明朝" panose="02020609040205080304" pitchFamily="17" charset="-128"/>
              <a:ea typeface="ＭＳ 明朝" panose="02020609040205080304" pitchFamily="17" charset="-128"/>
            </a:rPr>
            <a:t>㎝</a:t>
          </a:r>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横</a:t>
          </a:r>
          <a:r>
            <a:rPr kumimoji="1" lang="en-US" altLang="ja-JP" sz="900">
              <a:latin typeface="ＭＳ 明朝" panose="02020609040205080304" pitchFamily="17" charset="-128"/>
              <a:ea typeface="ＭＳ 明朝" panose="02020609040205080304" pitchFamily="17" charset="-128"/>
            </a:rPr>
            <a:t>3.5</a:t>
          </a:r>
          <a:r>
            <a:rPr kumimoji="1" lang="ja-JP" altLang="en-US" sz="900">
              <a:latin typeface="ＭＳ 明朝" panose="02020609040205080304" pitchFamily="17" charset="-128"/>
              <a:ea typeface="ＭＳ 明朝" panose="02020609040205080304" pitchFamily="17" charset="-128"/>
            </a:rPr>
            <a:t>㎝</a:t>
          </a:r>
          <a:endParaRPr kumimoji="1" lang="en-US" altLang="ja-JP" sz="900">
            <a:latin typeface="ＭＳ 明朝" panose="02020609040205080304" pitchFamily="17" charset="-128"/>
            <a:ea typeface="ＭＳ 明朝" panose="02020609040205080304" pitchFamily="17" charset="-128"/>
          </a:endParaRPr>
        </a:p>
        <a:p>
          <a:pPr algn="ctr"/>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パスポートサイズ</a:t>
          </a:r>
          <a:r>
            <a:rPr kumimoji="1" lang="en-US" altLang="ja-JP" sz="900">
              <a:latin typeface="ＭＳ 明朝" panose="02020609040205080304" pitchFamily="17" charset="-128"/>
              <a:ea typeface="ＭＳ 明朝" panose="02020609040205080304" pitchFamily="17" charset="-128"/>
            </a:rPr>
            <a:t>)</a:t>
          </a:r>
        </a:p>
        <a:p>
          <a:pPr algn="ctr"/>
          <a:endParaRPr kumimoji="1" lang="en-US" altLang="ja-JP" sz="900">
            <a:latin typeface="ＭＳ 明朝" panose="02020609040205080304" pitchFamily="17" charset="-128"/>
            <a:ea typeface="ＭＳ 明朝" panose="02020609040205080304" pitchFamily="17" charset="-128"/>
          </a:endParaRPr>
        </a:p>
        <a:p>
          <a:pPr algn="ctr"/>
          <a:r>
            <a:rPr kumimoji="1" lang="en-US" altLang="ja-JP" sz="900">
              <a:latin typeface="ＭＳ 明朝" panose="02020609040205080304" pitchFamily="17" charset="-128"/>
              <a:ea typeface="ＭＳ 明朝" panose="02020609040205080304" pitchFamily="17" charset="-128"/>
            </a:rPr>
            <a:t>3</a:t>
          </a:r>
          <a:r>
            <a:rPr kumimoji="1" lang="ja-JP" altLang="en-US" sz="900">
              <a:latin typeface="ＭＳ 明朝" panose="02020609040205080304" pitchFamily="17" charset="-128"/>
              <a:ea typeface="ＭＳ 明朝" panose="02020609040205080304" pitchFamily="17" charset="-128"/>
            </a:rPr>
            <a:t>ヶ月以内に撮影したカラー写真を貼付</a:t>
          </a:r>
        </a:p>
      </xdr:txBody>
    </xdr:sp>
    <xdr:clientData/>
  </xdr:twoCellAnchor>
  <xdr:twoCellAnchor>
    <xdr:from>
      <xdr:col>0</xdr:col>
      <xdr:colOff>0</xdr:colOff>
      <xdr:row>36</xdr:row>
      <xdr:rowOff>147358</xdr:rowOff>
    </xdr:from>
    <xdr:to>
      <xdr:col>1</xdr:col>
      <xdr:colOff>56030</xdr:colOff>
      <xdr:row>41</xdr:row>
      <xdr:rowOff>204141</xdr:rowOff>
    </xdr:to>
    <xdr:sp macro="" textlink="">
      <xdr:nvSpPr>
        <xdr:cNvPr id="7" name="テキスト ボックス 3">
          <a:extLst>
            <a:ext uri="{FF2B5EF4-FFF2-40B4-BE49-F238E27FC236}">
              <a16:creationId xmlns:a16="http://schemas.microsoft.com/office/drawing/2014/main" id="{259F59C3-EF09-4319-A2E7-631ABE16FD55}"/>
            </a:ext>
          </a:extLst>
        </xdr:cNvPr>
        <xdr:cNvSpPr txBox="1">
          <a:spLocks noChangeArrowheads="1"/>
        </xdr:cNvSpPr>
      </xdr:nvSpPr>
      <xdr:spPr bwMode="auto">
        <a:xfrm>
          <a:off x="0" y="10415308"/>
          <a:ext cx="398930" cy="1628408"/>
        </a:xfrm>
        <a:prstGeom prst="rect">
          <a:avLst/>
        </a:prstGeom>
        <a:noFill/>
        <a:ln>
          <a:noFill/>
        </a:ln>
      </xdr:spPr>
      <xdr:txBody>
        <a:bodyPr vertOverflow="clip" wrap="square" lIns="91440" tIns="45720" rIns="91440" bIns="45720" anchor="t" upright="1"/>
        <a:lstStyle/>
        <a:p>
          <a:pPr algn="l" rtl="0">
            <a:lnSpc>
              <a:spcPts val="1200"/>
            </a:lnSpc>
            <a:defRPr sz="1000"/>
          </a:pPr>
          <a:r>
            <a:rPr lang="ja-JP" altLang="en-US" sz="1100" b="0" i="0" u="none" strike="noStrike" baseline="0">
              <a:solidFill>
                <a:srgbClr val="000000"/>
              </a:solidFill>
              <a:latin typeface="ＭＳ 明朝"/>
              <a:ea typeface="ＭＳ 明朝"/>
            </a:rPr>
            <a:t>宅地建物取引士</a:t>
          </a:r>
          <a:endParaRPr lang="en-US" altLang="ja-JP" sz="1100" b="0" i="0" u="none" strike="noStrike" baseline="0">
            <a:solidFill>
              <a:srgbClr val="000000"/>
            </a:solidFill>
            <a:latin typeface="ＭＳ 明朝"/>
            <a:ea typeface="ＭＳ 明朝"/>
          </a:endParaRPr>
        </a:p>
        <a:p>
          <a:pPr algn="l" rtl="0">
            <a:lnSpc>
              <a:spcPts val="1200"/>
            </a:lnSpc>
            <a:defRPr sz="1000"/>
          </a:pPr>
          <a:r>
            <a:rPr lang="ja-JP" altLang="en-US" sz="1100" b="0" i="0" u="none" strike="noStrike" baseline="0">
              <a:solidFill>
                <a:srgbClr val="000000"/>
              </a:solidFill>
              <a:latin typeface="ＭＳ 明朝"/>
              <a:ea typeface="ＭＳ 明朝"/>
            </a:rPr>
            <a:t>証</a:t>
          </a:r>
        </a:p>
      </xdr:txBody>
    </xdr:sp>
    <xdr:clientData/>
  </xdr:twoCellAnchor>
  <xdr:twoCellAnchor>
    <xdr:from>
      <xdr:col>0</xdr:col>
      <xdr:colOff>11206</xdr:colOff>
      <xdr:row>80</xdr:row>
      <xdr:rowOff>106455</xdr:rowOff>
    </xdr:from>
    <xdr:to>
      <xdr:col>0</xdr:col>
      <xdr:colOff>296956</xdr:colOff>
      <xdr:row>82</xdr:row>
      <xdr:rowOff>235324</xdr:rowOff>
    </xdr:to>
    <xdr:sp macro="" textlink="">
      <xdr:nvSpPr>
        <xdr:cNvPr id="8" name="テキスト ボックス 3">
          <a:extLst>
            <a:ext uri="{FF2B5EF4-FFF2-40B4-BE49-F238E27FC236}">
              <a16:creationId xmlns:a16="http://schemas.microsoft.com/office/drawing/2014/main" id="{BE640F27-40B4-417F-B6D5-46F5DE625DF0}"/>
            </a:ext>
          </a:extLst>
        </xdr:cNvPr>
        <xdr:cNvSpPr txBox="1">
          <a:spLocks noChangeArrowheads="1"/>
        </xdr:cNvSpPr>
      </xdr:nvSpPr>
      <xdr:spPr bwMode="auto">
        <a:xfrm>
          <a:off x="11206" y="22090155"/>
          <a:ext cx="285750" cy="700369"/>
        </a:xfrm>
        <a:prstGeom prst="rect">
          <a:avLst/>
        </a:prstGeom>
        <a:noFill/>
        <a:ln>
          <a:noFill/>
        </a:ln>
      </xdr:spPr>
      <xdr:txBody>
        <a:bodyPr vertOverflow="clip" wrap="square" lIns="91440" tIns="45720" rIns="91440" bIns="45720" anchor="t" upright="1"/>
        <a:lstStyle/>
        <a:p>
          <a:pPr algn="l" rtl="0">
            <a:lnSpc>
              <a:spcPts val="1200"/>
            </a:lnSpc>
            <a:defRPr sz="1000"/>
          </a:pPr>
          <a:r>
            <a:rPr lang="ja-JP" altLang="en-US" sz="1000" b="0" i="0" u="none" strike="noStrike" baseline="0">
              <a:solidFill>
                <a:srgbClr val="000000"/>
              </a:solidFill>
              <a:latin typeface="ＭＳ 明朝"/>
              <a:ea typeface="ＭＳ 明朝"/>
            </a:rPr>
            <a:t>資格登録</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132520</xdr:colOff>
      <xdr:row>17</xdr:row>
      <xdr:rowOff>91108</xdr:rowOff>
    </xdr:from>
    <xdr:to>
      <xdr:col>13</xdr:col>
      <xdr:colOff>342193</xdr:colOff>
      <xdr:row>21</xdr:row>
      <xdr:rowOff>177195</xdr:rowOff>
    </xdr:to>
    <xdr:sp macro="" textlink="">
      <xdr:nvSpPr>
        <xdr:cNvPr id="2" name="テキスト ボックス 1">
          <a:extLst>
            <a:ext uri="{FF2B5EF4-FFF2-40B4-BE49-F238E27FC236}">
              <a16:creationId xmlns:a16="http://schemas.microsoft.com/office/drawing/2014/main" id="{C10DF757-A12C-CE6B-5C3B-A1839286F7BB}"/>
            </a:ext>
          </a:extLst>
        </xdr:cNvPr>
        <xdr:cNvSpPr txBox="1"/>
      </xdr:nvSpPr>
      <xdr:spPr>
        <a:xfrm>
          <a:off x="6642650" y="4017065"/>
          <a:ext cx="864000" cy="1080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写真貼付</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504827</xdr:colOff>
      <xdr:row>0</xdr:row>
      <xdr:rowOff>133350</xdr:rowOff>
    </xdr:from>
    <xdr:ext cx="8848724" cy="1343025"/>
    <xdr:sp macro="" textlink="">
      <xdr:nvSpPr>
        <xdr:cNvPr id="2" name="テキスト ボックス 1">
          <a:extLst>
            <a:ext uri="{FF2B5EF4-FFF2-40B4-BE49-F238E27FC236}">
              <a16:creationId xmlns:a16="http://schemas.microsoft.com/office/drawing/2014/main" id="{553776E2-1E68-4B0C-8D86-69988FCC75CE}"/>
            </a:ext>
          </a:extLst>
        </xdr:cNvPr>
        <xdr:cNvSpPr txBox="1"/>
      </xdr:nvSpPr>
      <xdr:spPr>
        <a:xfrm>
          <a:off x="1171577" y="133350"/>
          <a:ext cx="8848724" cy="1343025"/>
        </a:xfrm>
        <a:prstGeom prst="roundRect">
          <a:avLst/>
        </a:prstGeom>
        <a:ln w="57150">
          <a:solidFill>
            <a:srgbClr val="96B74D"/>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endParaRPr lang="en-US" altLang="ja-JP" sz="1400" b="0" i="0">
            <a:solidFill>
              <a:schemeClr val="tx1"/>
            </a:solidFill>
            <a:effectLst/>
            <a:latin typeface="+mn-lt"/>
            <a:ea typeface="+mn-ea"/>
            <a:cs typeface="+mn-cs"/>
          </a:endParaRPr>
        </a:p>
        <a:p>
          <a:r>
            <a:rPr lang="ja-JP" altLang="ja-JP" sz="1800" b="0" i="0">
              <a:solidFill>
                <a:schemeClr val="tx1"/>
              </a:solidFill>
              <a:effectLst/>
              <a:latin typeface="BIZ UDゴシック" panose="020B0400000000000000" pitchFamily="49" charset="-128"/>
              <a:ea typeface="BIZ UDゴシック" panose="020B0400000000000000" pitchFamily="49" charset="-128"/>
              <a:cs typeface="+mn-cs"/>
            </a:rPr>
            <a:t>会員サービス向上・組織拡充のため、アンケートへのご協力をお願い</a:t>
          </a:r>
          <a:r>
            <a:rPr lang="ja-JP" altLang="en-US" sz="1800" b="0" i="0">
              <a:solidFill>
                <a:schemeClr val="tx1"/>
              </a:solidFill>
              <a:effectLst/>
              <a:latin typeface="BIZ UDゴシック" panose="020B0400000000000000" pitchFamily="49" charset="-128"/>
              <a:ea typeface="BIZ UDゴシック" panose="020B0400000000000000" pitchFamily="49" charset="-128"/>
              <a:cs typeface="+mn-cs"/>
            </a:rPr>
            <a:t>します</a:t>
          </a:r>
          <a:r>
            <a:rPr lang="ja-JP" altLang="ja-JP" sz="1800" b="0" i="0">
              <a:solidFill>
                <a:schemeClr val="tx1"/>
              </a:solidFill>
              <a:effectLst/>
              <a:latin typeface="BIZ UDゴシック" panose="020B0400000000000000" pitchFamily="49" charset="-128"/>
              <a:ea typeface="BIZ UDゴシック" panose="020B0400000000000000" pitchFamily="49" charset="-128"/>
              <a:cs typeface="+mn-cs"/>
            </a:rPr>
            <a:t>。</a:t>
          </a:r>
          <a:endParaRPr lang="ja-JP" altLang="ja-JP" sz="1800">
            <a:effectLst/>
            <a:latin typeface="BIZ UDゴシック" panose="020B0400000000000000" pitchFamily="49" charset="-128"/>
            <a:ea typeface="BIZ UDゴシック" panose="020B0400000000000000" pitchFamily="49" charset="-128"/>
          </a:endParaRPr>
        </a:p>
        <a:p>
          <a:r>
            <a:rPr lang="ja-JP" altLang="ja-JP" sz="1800" u="none">
              <a:solidFill>
                <a:schemeClr val="tx1"/>
              </a:solidFill>
              <a:effectLst/>
              <a:latin typeface="BIZ UDゴシック" panose="020B0400000000000000" pitchFamily="49" charset="-128"/>
              <a:ea typeface="BIZ UDゴシック" panose="020B0400000000000000" pitchFamily="49" charset="-128"/>
              <a:cs typeface="+mn-cs"/>
            </a:rPr>
            <a:t>紹介者</a:t>
          </a:r>
          <a:r>
            <a:rPr lang="ja-JP" altLang="en-US" sz="1800" u="none">
              <a:solidFill>
                <a:schemeClr val="tx1"/>
              </a:solidFill>
              <a:effectLst/>
              <a:latin typeface="BIZ UDゴシック" panose="020B0400000000000000" pitchFamily="49" charset="-128"/>
              <a:ea typeface="BIZ UDゴシック" panose="020B0400000000000000" pitchFamily="49" charset="-128"/>
              <a:cs typeface="+mn-cs"/>
            </a:rPr>
            <a:t>の登録</a:t>
          </a:r>
          <a:r>
            <a:rPr lang="ja-JP" altLang="ja-JP" sz="1800">
              <a:solidFill>
                <a:schemeClr val="tx1"/>
              </a:solidFill>
              <a:effectLst/>
              <a:latin typeface="BIZ UDゴシック" panose="020B0400000000000000" pitchFamily="49" charset="-128"/>
              <a:ea typeface="BIZ UDゴシック" panose="020B0400000000000000" pitchFamily="49" charset="-128"/>
              <a:cs typeface="+mn-cs"/>
            </a:rPr>
            <a:t>も</a:t>
          </a:r>
          <a:r>
            <a:rPr lang="ja-JP" altLang="en-US" sz="1800">
              <a:solidFill>
                <a:schemeClr val="tx1"/>
              </a:solidFill>
              <a:effectLst/>
              <a:latin typeface="BIZ UDゴシック" panose="020B0400000000000000" pitchFamily="49" charset="-128"/>
              <a:ea typeface="BIZ UDゴシック" panose="020B0400000000000000" pitchFamily="49" charset="-128"/>
              <a:cs typeface="+mn-cs"/>
            </a:rPr>
            <a:t>こちらから</a:t>
          </a:r>
          <a:r>
            <a:rPr lang="ja-JP" altLang="ja-JP" sz="1800">
              <a:solidFill>
                <a:schemeClr val="tx1"/>
              </a:solidFill>
              <a:effectLst/>
              <a:latin typeface="BIZ UDゴシック" panose="020B0400000000000000" pitchFamily="49" charset="-128"/>
              <a:ea typeface="BIZ UDゴシック" panose="020B0400000000000000" pitchFamily="49" charset="-128"/>
              <a:cs typeface="+mn-cs"/>
            </a:rPr>
            <a:t>ご入力ください。 </a:t>
          </a:r>
          <a:endParaRPr lang="ja-JP" altLang="ja-JP" sz="1800">
            <a:effectLst/>
            <a:latin typeface="BIZ UDゴシック" panose="020B0400000000000000" pitchFamily="49" charset="-128"/>
            <a:ea typeface="BIZ UDゴシック" panose="020B0400000000000000" pitchFamily="49" charset="-128"/>
          </a:endParaRPr>
        </a:p>
      </xdr:txBody>
    </xdr:sp>
    <xdr:clientData/>
  </xdr:oneCellAnchor>
  <xdr:twoCellAnchor editAs="oneCell">
    <xdr:from>
      <xdr:col>5</xdr:col>
      <xdr:colOff>552450</xdr:colOff>
      <xdr:row>10</xdr:row>
      <xdr:rowOff>38100</xdr:rowOff>
    </xdr:from>
    <xdr:to>
      <xdr:col>12</xdr:col>
      <xdr:colOff>183596</xdr:colOff>
      <xdr:row>34</xdr:row>
      <xdr:rowOff>5837</xdr:rowOff>
    </xdr:to>
    <xdr:pic>
      <xdr:nvPicPr>
        <xdr:cNvPr id="3" name="図 2">
          <a:extLst>
            <a:ext uri="{FF2B5EF4-FFF2-40B4-BE49-F238E27FC236}">
              <a16:creationId xmlns:a16="http://schemas.microsoft.com/office/drawing/2014/main" id="{C278C228-7D23-401C-B45A-D0D280AAF7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86200" y="2324100"/>
          <a:ext cx="4298396" cy="3930137"/>
        </a:xfrm>
        <a:prstGeom prst="rect">
          <a:avLst/>
        </a:prstGeom>
      </xdr:spPr>
    </xdr:pic>
    <xdr:clientData/>
  </xdr:twoCellAnchor>
  <xdr:oneCellAnchor>
    <xdr:from>
      <xdr:col>6</xdr:col>
      <xdr:colOff>38100</xdr:colOff>
      <xdr:row>13</xdr:row>
      <xdr:rowOff>0</xdr:rowOff>
    </xdr:from>
    <xdr:ext cx="2238375" cy="723900"/>
    <xdr:sp macro="" textlink="">
      <xdr:nvSpPr>
        <xdr:cNvPr id="4" name="テキスト ボックス 3">
          <a:hlinkClick xmlns:r="http://schemas.openxmlformats.org/officeDocument/2006/relationships" r:id="rId2"/>
          <a:extLst>
            <a:ext uri="{FF2B5EF4-FFF2-40B4-BE49-F238E27FC236}">
              <a16:creationId xmlns:a16="http://schemas.microsoft.com/office/drawing/2014/main" id="{C4D82CFC-0B48-4B80-AD7C-036C2338ED0E}"/>
            </a:ext>
          </a:extLst>
        </xdr:cNvPr>
        <xdr:cNvSpPr txBox="1"/>
      </xdr:nvSpPr>
      <xdr:spPr>
        <a:xfrm>
          <a:off x="4038600" y="2971800"/>
          <a:ext cx="2238375" cy="723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scene3d>
            <a:camera prst="orthographicFront"/>
            <a:lightRig rig="threePt" dir="t"/>
          </a:scene3d>
          <a:sp3d>
            <a:bevelT w="0" h="0"/>
            <a:bevelB w="0" h="0"/>
          </a:sp3d>
        </a:bodyPr>
        <a:lstStyle/>
        <a:p>
          <a:pPr algn="ctr"/>
          <a:endParaRPr kumimoji="1" lang="en-US" altLang="ja-JP" sz="1200">
            <a:latin typeface="BIZ UDゴシック" panose="020B0400000000000000" pitchFamily="49" charset="-128"/>
            <a:ea typeface="BIZ UDゴシック" panose="020B0400000000000000" pitchFamily="49" charset="-128"/>
          </a:endParaRPr>
        </a:p>
        <a:p>
          <a:pPr algn="ctr"/>
          <a:r>
            <a:rPr kumimoji="1" lang="ja-JP" altLang="en-US" sz="2400" b="1" u="wavyDbl" baseline="0">
              <a:solidFill>
                <a:srgbClr val="FF3399"/>
              </a:solidFill>
              <a:latin typeface="HGS創英角ﾎﾟｯﾌﾟ体" panose="040B0A00000000000000" pitchFamily="50" charset="-128"/>
              <a:ea typeface="HGS創英角ﾎﾟｯﾌﾟ体" panose="040B0A00000000000000" pitchFamily="50" charset="-128"/>
            </a:rPr>
            <a:t>アンケート</a:t>
          </a:r>
          <a:r>
            <a:rPr kumimoji="1" lang="ja-JP" altLang="en-US" sz="2000" b="1" u="wavyDbl">
              <a:solidFill>
                <a:srgbClr val="FF3399"/>
              </a:solidFill>
              <a:latin typeface="HGS創英角ﾎﾟｯﾌﾟ体" panose="040B0A00000000000000" pitchFamily="50" charset="-128"/>
              <a:ea typeface="HGS創英角ﾎﾟｯﾌﾟ体" panose="040B0A00000000000000" pitchFamily="50" charset="-128"/>
            </a:rPr>
            <a:t>入口</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zen28\Desktop\&#27161;&#28310;&#24115;&#31080;&#65288;&#26368;&#26032;&#65289;\20260000&#12304;&#24115;&#31080;&#12305;&#26356;&#26032;\&#12304;&#20837;&#20250;&#12305;001&#65288;&#20491;&#20154;&#24773;&#22577;&#25913;&#27491;&#65289;.xlsx" TargetMode="External"/><Relationship Id="rId1" Type="http://schemas.openxmlformats.org/officeDocument/2006/relationships/externalLinkPath" Target="/Users/zen28/Desktop/&#27161;&#28310;&#24115;&#31080;&#65288;&#26368;&#26032;&#65289;/20260000&#12304;&#24115;&#31080;&#12305;&#26356;&#26032;/&#12304;&#20837;&#20250;&#12305;001&#65288;&#20491;&#20154;&#24773;&#22577;&#25913;&#27491;&#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zengi\OneDrive\&#12487;&#12473;&#12463;&#12488;&#12483;&#12503;\&#12501;&#12449;&#12452;&#12523;\&#9733;&#9314;&#22793;&#26356;&#12289;&#20837;&#36864;&#20250;\R6%20&#20837;&#20250;&#26360;&#39006;\&#20027;&#12383;&#12427;&#20107;&#21209;&#25152;&#20837;&#20250;&#30003;&#36796;&#26360;&#39006;(R7.1.15).xlsx" TargetMode="External"/><Relationship Id="rId1" Type="http://schemas.openxmlformats.org/officeDocument/2006/relationships/externalLinkPath" Target="/Users/zengi/OneDrive/&#12487;&#12473;&#12463;&#12488;&#12483;&#12503;/&#12501;&#12449;&#12452;&#12523;/&#9733;&#9314;&#22793;&#26356;&#12289;&#20837;&#36864;&#20250;/R6%20&#20837;&#20250;&#26360;&#39006;/&#20027;&#12383;&#12427;&#20107;&#21209;&#25152;&#20837;&#20250;&#30003;&#36796;&#26360;&#39006;(R7.1.15).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zen28\Desktop\20250324_&#20837;&#20250;.xlsx" TargetMode="External"/><Relationship Id="rId1" Type="http://schemas.openxmlformats.org/officeDocument/2006/relationships/externalLinkPath" Target="/Users/zen28/Desktop/20250324_&#20837;&#202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個人情報（TRA）"/>
      <sheetName val="06.全日本不動産政治連盟入会申込書"/>
      <sheetName val="07.誓約書"/>
      <sheetName val="08.確約書"/>
      <sheetName val="09.連帯保証人届出書"/>
      <sheetName val="10.代表者届"/>
      <sheetName val="11.専任宅地建物取引士届"/>
      <sheetName val="12.東日本レインズ加入申込書"/>
      <sheetName val="13.アンケート・紹介者"/>
      <sheetName val="base"/>
      <sheetName val="daisei"/>
      <sheetName val="sento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3">
          <cell r="A3" t="str">
            <v>代表者</v>
          </cell>
        </row>
        <row r="4">
          <cell r="A4" t="str">
            <v>代表者2</v>
          </cell>
        </row>
        <row r="5">
          <cell r="A5" t="str">
            <v>政令使用人</v>
          </cell>
        </row>
      </sheetData>
      <sheetData sheetId="16" refreshError="1">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1.入会申込書"/>
      <sheetName val="2.会員台帳（写真貼付）"/>
      <sheetName val="3.確約書"/>
      <sheetName val="4.誓約書"/>
      <sheetName val="5.弁済業務保証金分担金納付書"/>
      <sheetName val="6.連帯保証人届出書"/>
      <sheetName val="7.従業者名簿"/>
      <sheetName val="8.従業者調書（写真貼付）"/>
      <sheetName val="9.会員実態調査表"/>
      <sheetName val="10.岐阜県本部だよりについて"/>
      <sheetName val="11.個人情報（全日）"/>
      <sheetName val="12.個人情報（保証）"/>
      <sheetName val="13.代表者届"/>
      <sheetName val="14.専任宅地建物取引士届"/>
      <sheetName val="15.TRA入会申込書"/>
      <sheetName val="16.全日本不動産政治連盟入会申込書"/>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A3" t="str">
            <v>代表者</v>
          </cell>
        </row>
        <row r="4">
          <cell r="A4" t="str">
            <v>代表者2</v>
          </cell>
        </row>
        <row r="5">
          <cell r="A5" t="str">
            <v>政令使用人</v>
          </cell>
        </row>
      </sheetData>
      <sheetData sheetId="19">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全日本不動産政治連盟入会申込書"/>
      <sheetName val="07.誓約書"/>
      <sheetName val="08.確約書"/>
      <sheetName val="09.連帯保証人届出書"/>
      <sheetName val="10.代表者届"/>
      <sheetName val="11.専任宅地建物取引士届"/>
      <sheetName val="12.東日本レインズ加入申込書"/>
      <sheetName val="12.近畿レインズ加入申込書"/>
      <sheetName val="12.西日本レインズ加入申込書"/>
      <sheetName val="13.アンケート・紹介者"/>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A3" t="str">
            <v>代表者</v>
          </cell>
        </row>
        <row r="4">
          <cell r="A4" t="str">
            <v>代表者2</v>
          </cell>
        </row>
        <row r="5">
          <cell r="A5" t="str">
            <v>政令使用人</v>
          </cell>
        </row>
      </sheetData>
      <sheetData sheetId="17">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B7E47-7BF4-4161-9EEF-416FB1AE555A}">
  <sheetPr codeName="Sheet1">
    <pageSetUpPr fitToPage="1"/>
  </sheetPr>
  <dimension ref="A1:C31"/>
  <sheetViews>
    <sheetView view="pageLayout" topLeftCell="A16" zoomScaleNormal="100" workbookViewId="0">
      <selection activeCell="B27" sqref="B27"/>
    </sheetView>
  </sheetViews>
  <sheetFormatPr defaultColWidth="8.75" defaultRowHeight="18.75"/>
  <cols>
    <col min="1" max="1" width="6.5" style="157" customWidth="1"/>
    <col min="2" max="2" width="71.875" style="157" customWidth="1"/>
    <col min="3" max="3" width="20.5" style="157" customWidth="1"/>
    <col min="4" max="4" width="8.75" style="157"/>
    <col min="5" max="5" width="9" style="157" customWidth="1"/>
    <col min="6" max="16384" width="8.75" style="157"/>
  </cols>
  <sheetData>
    <row r="1" spans="1:3" s="153" customFormat="1" ht="30" customHeight="1" thickBot="1">
      <c r="A1" s="352" t="s">
        <v>735</v>
      </c>
      <c r="B1" s="352"/>
      <c r="C1" s="352"/>
    </row>
    <row r="2" spans="1:3" ht="25.5" customHeight="1" thickBot="1">
      <c r="A2" s="154" t="s">
        <v>736</v>
      </c>
      <c r="B2" s="155" t="s">
        <v>737</v>
      </c>
      <c r="C2" s="156" t="s">
        <v>738</v>
      </c>
    </row>
    <row r="3" spans="1:3" ht="25.5" customHeight="1" thickTop="1">
      <c r="A3" s="158">
        <v>1</v>
      </c>
      <c r="B3" s="159" t="s">
        <v>739</v>
      </c>
      <c r="C3" s="160" t="s">
        <v>740</v>
      </c>
    </row>
    <row r="4" spans="1:3" ht="25.5" customHeight="1">
      <c r="A4" s="158">
        <v>2</v>
      </c>
      <c r="B4" s="159" t="s">
        <v>744</v>
      </c>
      <c r="C4" s="160" t="s">
        <v>740</v>
      </c>
    </row>
    <row r="5" spans="1:3" ht="25.5" customHeight="1">
      <c r="A5" s="158">
        <v>3</v>
      </c>
      <c r="B5" s="159" t="s">
        <v>755</v>
      </c>
      <c r="C5" s="160" t="s">
        <v>740</v>
      </c>
    </row>
    <row r="6" spans="1:3" ht="25.5" customHeight="1">
      <c r="A6" s="158">
        <v>4</v>
      </c>
      <c r="B6" s="159" t="s">
        <v>751</v>
      </c>
      <c r="C6" s="160" t="s">
        <v>740</v>
      </c>
    </row>
    <row r="7" spans="1:3" ht="25.5" customHeight="1">
      <c r="A7" s="158">
        <v>5</v>
      </c>
      <c r="B7" s="161" t="s">
        <v>752</v>
      </c>
      <c r="C7" s="162" t="s">
        <v>740</v>
      </c>
    </row>
    <row r="8" spans="1:3" ht="25.5" customHeight="1">
      <c r="A8" s="158">
        <v>6</v>
      </c>
      <c r="B8" s="159" t="s">
        <v>1035</v>
      </c>
      <c r="C8" s="160" t="s">
        <v>740</v>
      </c>
    </row>
    <row r="9" spans="1:3" ht="25.5" customHeight="1">
      <c r="A9" s="158">
        <v>7</v>
      </c>
      <c r="B9" s="167" t="s">
        <v>756</v>
      </c>
      <c r="C9" s="171" t="s">
        <v>740</v>
      </c>
    </row>
    <row r="10" spans="1:3" ht="25.5" customHeight="1">
      <c r="A10" s="158">
        <v>8</v>
      </c>
      <c r="B10" s="159" t="s">
        <v>743</v>
      </c>
      <c r="C10" s="160" t="s">
        <v>740</v>
      </c>
    </row>
    <row r="11" spans="1:3" ht="25.5" customHeight="1">
      <c r="A11" s="158">
        <v>9</v>
      </c>
      <c r="B11" s="167" t="s">
        <v>742</v>
      </c>
      <c r="C11" s="171" t="s">
        <v>740</v>
      </c>
    </row>
    <row r="12" spans="1:3" ht="25.5" customHeight="1">
      <c r="A12" s="158">
        <v>10</v>
      </c>
      <c r="B12" s="159" t="s">
        <v>745</v>
      </c>
      <c r="C12" s="160" t="s">
        <v>740</v>
      </c>
    </row>
    <row r="13" spans="1:3" ht="25.5" customHeight="1">
      <c r="A13" s="158">
        <v>11</v>
      </c>
      <c r="B13" s="161" t="s">
        <v>753</v>
      </c>
      <c r="C13" s="160" t="s">
        <v>740</v>
      </c>
    </row>
    <row r="14" spans="1:3" ht="25.5" customHeight="1">
      <c r="A14" s="158">
        <v>12</v>
      </c>
      <c r="B14" s="159" t="s">
        <v>754</v>
      </c>
      <c r="C14" s="160" t="s">
        <v>740</v>
      </c>
    </row>
    <row r="15" spans="1:3" ht="25.5" customHeight="1">
      <c r="A15" s="158">
        <v>13</v>
      </c>
      <c r="B15" s="167" t="s">
        <v>741</v>
      </c>
      <c r="C15" s="171" t="s">
        <v>740</v>
      </c>
    </row>
    <row r="16" spans="1:3" ht="25.5" customHeight="1">
      <c r="A16" s="158">
        <v>14</v>
      </c>
      <c r="B16" s="159" t="s">
        <v>746</v>
      </c>
      <c r="C16" s="160" t="s">
        <v>740</v>
      </c>
    </row>
    <row r="17" spans="1:3" ht="25.5" customHeight="1">
      <c r="A17" s="158">
        <v>15</v>
      </c>
      <c r="B17" s="159" t="s">
        <v>747</v>
      </c>
      <c r="C17" s="160" t="s">
        <v>748</v>
      </c>
    </row>
    <row r="18" spans="1:3" ht="25.5" customHeight="1">
      <c r="A18" s="158">
        <v>16</v>
      </c>
      <c r="B18" s="159" t="s">
        <v>749</v>
      </c>
      <c r="C18" s="160" t="s">
        <v>740</v>
      </c>
    </row>
    <row r="19" spans="1:3" ht="25.5" customHeight="1">
      <c r="A19" s="158">
        <v>17</v>
      </c>
      <c r="B19" s="161" t="s">
        <v>750</v>
      </c>
      <c r="C19" s="162" t="s">
        <v>740</v>
      </c>
    </row>
    <row r="20" spans="1:3" ht="25.5" customHeight="1" thickBot="1">
      <c r="A20" s="163">
        <v>18</v>
      </c>
      <c r="B20" s="164" t="s">
        <v>764</v>
      </c>
      <c r="C20" s="165" t="s">
        <v>740</v>
      </c>
    </row>
    <row r="21" spans="1:3" ht="24.95" customHeight="1"/>
    <row r="22" spans="1:3" ht="24.95" customHeight="1">
      <c r="A22" s="166"/>
    </row>
    <row r="23" spans="1:3" ht="24.95" customHeight="1" thickBot="1">
      <c r="A23" s="352" t="s">
        <v>757</v>
      </c>
      <c r="B23" s="352"/>
      <c r="C23" s="352"/>
    </row>
    <row r="24" spans="1:3" ht="25.5" customHeight="1" thickBot="1">
      <c r="A24" s="154" t="s">
        <v>736</v>
      </c>
      <c r="B24" s="155" t="s">
        <v>737</v>
      </c>
      <c r="C24" s="156" t="s">
        <v>738</v>
      </c>
    </row>
    <row r="25" spans="1:3" ht="25.5" customHeight="1" thickTop="1">
      <c r="A25" s="168">
        <v>1</v>
      </c>
      <c r="B25" s="169" t="s">
        <v>760</v>
      </c>
      <c r="C25" s="170" t="s">
        <v>740</v>
      </c>
    </row>
    <row r="26" spans="1:3" ht="25.5" customHeight="1">
      <c r="A26" s="158">
        <v>2</v>
      </c>
      <c r="B26" s="159" t="s">
        <v>1086</v>
      </c>
      <c r="C26" s="160" t="s">
        <v>740</v>
      </c>
    </row>
    <row r="27" spans="1:3" ht="25.5" customHeight="1">
      <c r="A27" s="158">
        <v>3</v>
      </c>
      <c r="B27" s="159" t="s">
        <v>1087</v>
      </c>
      <c r="C27" s="160" t="s">
        <v>740</v>
      </c>
    </row>
    <row r="28" spans="1:3" ht="25.5" customHeight="1">
      <c r="A28" s="351">
        <v>4</v>
      </c>
      <c r="B28" s="350" t="s">
        <v>758</v>
      </c>
      <c r="C28" s="323" t="s">
        <v>762</v>
      </c>
    </row>
    <row r="29" spans="1:3" ht="25.5" customHeight="1">
      <c r="A29" s="351"/>
      <c r="B29" s="350"/>
      <c r="C29" s="171" t="s">
        <v>761</v>
      </c>
    </row>
    <row r="30" spans="1:3" ht="25.5" customHeight="1">
      <c r="A30" s="158">
        <v>5</v>
      </c>
      <c r="B30" s="159" t="s">
        <v>763</v>
      </c>
      <c r="C30" s="160" t="s">
        <v>759</v>
      </c>
    </row>
    <row r="31" spans="1:3" ht="25.5" customHeight="1" thickBot="1">
      <c r="A31" s="163">
        <v>6</v>
      </c>
      <c r="B31" s="164" t="s">
        <v>1011</v>
      </c>
      <c r="C31" s="165" t="s">
        <v>759</v>
      </c>
    </row>
  </sheetData>
  <mergeCells count="4">
    <mergeCell ref="B28:B29"/>
    <mergeCell ref="A28:A29"/>
    <mergeCell ref="A1:C1"/>
    <mergeCell ref="A23:C23"/>
  </mergeCells>
  <phoneticPr fontId="55"/>
  <pageMargins left="0.7" right="0.7" top="0.75" bottom="0.75" header="0.3" footer="0.3"/>
  <pageSetup paperSize="9" scale="9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2:R47"/>
  <sheetViews>
    <sheetView zoomScaleNormal="100" workbookViewId="0"/>
  </sheetViews>
  <sheetFormatPr defaultColWidth="9" defaultRowHeight="13.5"/>
  <cols>
    <col min="1" max="1" width="2.625" style="50" customWidth="1"/>
    <col min="2" max="2" width="3" style="50" customWidth="1"/>
    <col min="3" max="3" width="10.25" style="50" customWidth="1"/>
    <col min="4" max="7" width="9" style="50" customWidth="1"/>
    <col min="8" max="14" width="4.625" style="50" customWidth="1"/>
    <col min="15" max="15" width="2.625" style="50" customWidth="1"/>
    <col min="16" max="16" width="9" style="50" customWidth="1"/>
    <col min="17" max="16384" width="9" style="50"/>
  </cols>
  <sheetData>
    <row r="2" spans="1:18" ht="23.65" customHeight="1">
      <c r="B2" s="938" t="s">
        <v>399</v>
      </c>
      <c r="C2" s="938"/>
      <c r="D2" s="938"/>
      <c r="E2" s="938"/>
      <c r="F2" s="938"/>
      <c r="G2" s="938"/>
      <c r="H2" s="938"/>
      <c r="I2" s="938"/>
      <c r="J2" s="938"/>
      <c r="K2" s="938"/>
      <c r="L2" s="938"/>
      <c r="M2" s="938"/>
      <c r="N2" s="938"/>
      <c r="O2" s="94"/>
      <c r="P2" s="94"/>
      <c r="Q2" s="12"/>
      <c r="R2" s="12"/>
    </row>
    <row r="3" spans="1:18" ht="23.65" customHeight="1">
      <c r="B3" s="22"/>
      <c r="C3" s="22"/>
      <c r="D3" s="22"/>
      <c r="E3" s="22"/>
      <c r="F3" s="22"/>
      <c r="G3" s="22"/>
      <c r="H3" s="22"/>
      <c r="I3" s="22"/>
      <c r="J3" s="22"/>
      <c r="K3" s="22"/>
      <c r="L3" s="22"/>
      <c r="M3" s="22"/>
      <c r="N3" s="22"/>
      <c r="P3" s="12"/>
      <c r="Q3" s="12"/>
      <c r="R3" s="12"/>
    </row>
    <row r="4" spans="1:18">
      <c r="B4" s="57"/>
      <c r="C4" s="12"/>
      <c r="D4" s="12"/>
      <c r="E4" s="12"/>
      <c r="F4" s="12"/>
      <c r="G4" s="12"/>
      <c r="H4" s="12"/>
      <c r="I4" s="12"/>
      <c r="J4" s="12"/>
      <c r="K4" s="12"/>
      <c r="L4" s="12"/>
      <c r="M4" s="12"/>
      <c r="N4" s="12"/>
      <c r="O4" s="12"/>
      <c r="P4" s="12"/>
      <c r="Q4" s="12"/>
      <c r="R4" s="12"/>
    </row>
    <row r="5" spans="1:18">
      <c r="B5" s="12" t="s">
        <v>400</v>
      </c>
      <c r="C5" s="12"/>
      <c r="D5" s="12"/>
      <c r="E5" s="12"/>
      <c r="F5" s="12"/>
      <c r="G5" s="12"/>
      <c r="H5" s="12" t="s">
        <v>401</v>
      </c>
      <c r="I5" s="12"/>
      <c r="J5" s="11"/>
      <c r="K5" s="42"/>
      <c r="L5" s="12"/>
      <c r="M5" s="12"/>
      <c r="N5" s="12"/>
      <c r="P5" s="12"/>
      <c r="Q5" s="12"/>
      <c r="R5" s="12"/>
    </row>
    <row r="6" spans="1:18">
      <c r="B6" s="12" t="s">
        <v>402</v>
      </c>
      <c r="C6" s="12"/>
      <c r="D6" s="12"/>
      <c r="E6" s="12"/>
      <c r="F6" s="12"/>
      <c r="G6" s="12"/>
      <c r="H6" s="12" t="s">
        <v>401</v>
      </c>
      <c r="I6" s="12"/>
      <c r="J6" s="11"/>
      <c r="K6" s="42"/>
      <c r="L6" s="12"/>
      <c r="M6" s="12"/>
      <c r="N6" s="12"/>
      <c r="P6" s="12"/>
      <c r="Q6" s="12"/>
      <c r="R6" s="12"/>
    </row>
    <row r="7" spans="1:18">
      <c r="B7" s="12" t="s">
        <v>403</v>
      </c>
      <c r="C7" s="12"/>
      <c r="D7" s="12"/>
      <c r="E7" s="12"/>
      <c r="F7" s="12"/>
      <c r="G7" s="12"/>
      <c r="H7" s="12" t="s">
        <v>401</v>
      </c>
      <c r="I7" s="12"/>
      <c r="J7" s="11"/>
      <c r="K7" s="42"/>
      <c r="L7" s="12"/>
      <c r="M7" s="12"/>
      <c r="N7" s="12"/>
      <c r="P7" s="12"/>
      <c r="Q7" s="12"/>
      <c r="R7" s="12"/>
    </row>
    <row r="8" spans="1:18">
      <c r="B8" s="12"/>
      <c r="C8" s="12"/>
      <c r="D8" s="12"/>
      <c r="E8" s="12"/>
      <c r="F8" s="12"/>
      <c r="G8" s="12"/>
      <c r="H8" s="12"/>
      <c r="I8" s="12"/>
      <c r="J8" s="11"/>
      <c r="K8" s="12"/>
      <c r="L8" s="12"/>
      <c r="M8" s="12"/>
      <c r="N8" s="12"/>
      <c r="P8" s="12"/>
      <c r="Q8" s="12"/>
      <c r="R8" s="12"/>
    </row>
    <row r="9" spans="1:18">
      <c r="B9" s="12"/>
      <c r="C9" s="12"/>
      <c r="D9" s="54"/>
      <c r="E9" s="54"/>
      <c r="F9" s="54"/>
      <c r="G9" s="54"/>
      <c r="H9" s="54"/>
      <c r="I9" s="54"/>
      <c r="J9" s="54"/>
      <c r="K9" s="54"/>
      <c r="L9" s="54"/>
      <c r="M9" s="12"/>
      <c r="N9" s="12"/>
      <c r="P9" s="54"/>
      <c r="Q9" s="54"/>
      <c r="R9" s="54"/>
    </row>
    <row r="10" spans="1:18" ht="13.5" customHeight="1">
      <c r="B10" s="939" t="s">
        <v>404</v>
      </c>
      <c r="C10" s="939"/>
      <c r="D10" s="939"/>
      <c r="E10" s="939"/>
      <c r="F10" s="939"/>
      <c r="G10" s="939"/>
      <c r="H10" s="939"/>
      <c r="I10" s="939"/>
      <c r="J10" s="939"/>
      <c r="K10" s="939"/>
      <c r="L10" s="939"/>
      <c r="M10" s="939"/>
      <c r="N10" s="939"/>
      <c r="P10" s="54"/>
      <c r="Q10" s="54"/>
      <c r="R10" s="54"/>
    </row>
    <row r="11" spans="1:18">
      <c r="B11" s="939"/>
      <c r="C11" s="939"/>
      <c r="D11" s="939"/>
      <c r="E11" s="939"/>
      <c r="F11" s="939"/>
      <c r="G11" s="939"/>
      <c r="H11" s="939"/>
      <c r="I11" s="939"/>
      <c r="J11" s="939"/>
      <c r="K11" s="939"/>
      <c r="L11" s="939"/>
      <c r="M11" s="939"/>
      <c r="N11" s="939"/>
      <c r="P11" s="54"/>
      <c r="Q11" s="54"/>
      <c r="R11" s="54"/>
    </row>
    <row r="12" spans="1:18">
      <c r="B12" s="939"/>
      <c r="C12" s="939"/>
      <c r="D12" s="939"/>
      <c r="E12" s="939"/>
      <c r="F12" s="939"/>
      <c r="G12" s="939"/>
      <c r="H12" s="939"/>
      <c r="I12" s="939"/>
      <c r="J12" s="939"/>
      <c r="K12" s="939"/>
      <c r="L12" s="939"/>
      <c r="M12" s="939"/>
      <c r="N12" s="939"/>
      <c r="P12" s="46"/>
      <c r="Q12" s="46"/>
      <c r="R12" s="46"/>
    </row>
    <row r="13" spans="1:18">
      <c r="B13" s="939"/>
      <c r="C13" s="939"/>
      <c r="D13" s="939"/>
      <c r="E13" s="939"/>
      <c r="F13" s="939"/>
      <c r="G13" s="939"/>
      <c r="H13" s="939"/>
      <c r="I13" s="939"/>
      <c r="J13" s="939"/>
      <c r="K13" s="939"/>
      <c r="L13" s="939"/>
      <c r="M13" s="939"/>
      <c r="N13" s="939"/>
      <c r="P13" s="46"/>
      <c r="Q13" s="46"/>
      <c r="R13" s="46"/>
    </row>
    <row r="14" spans="1:18">
      <c r="B14" s="21"/>
      <c r="C14" s="21"/>
      <c r="D14" s="21"/>
      <c r="E14" s="21"/>
      <c r="F14" s="21"/>
      <c r="G14" s="21"/>
      <c r="H14" s="21"/>
      <c r="I14" s="21"/>
      <c r="J14" s="21"/>
      <c r="K14" s="21"/>
      <c r="L14" s="21"/>
      <c r="M14" s="21"/>
      <c r="N14" s="21"/>
      <c r="P14" s="46"/>
      <c r="Q14" s="46"/>
      <c r="R14" s="46"/>
    </row>
    <row r="15" spans="1:18" ht="18.75" customHeight="1">
      <c r="A15" s="940" t="s">
        <v>405</v>
      </c>
      <c r="B15" s="940"/>
      <c r="C15" s="940"/>
      <c r="D15" s="940"/>
      <c r="E15" s="940"/>
      <c r="F15" s="940"/>
      <c r="G15" s="940"/>
      <c r="H15" s="940"/>
      <c r="I15" s="940"/>
      <c r="J15" s="940"/>
      <c r="K15" s="940"/>
      <c r="L15" s="940"/>
      <c r="M15" s="940"/>
      <c r="N15" s="940"/>
      <c r="O15" s="940"/>
      <c r="P15" s="46"/>
      <c r="Q15" s="46"/>
      <c r="R15" s="46"/>
    </row>
    <row r="16" spans="1:18">
      <c r="B16" s="18"/>
      <c r="C16" s="18"/>
      <c r="D16" s="18"/>
      <c r="E16" s="18"/>
      <c r="F16" s="18"/>
      <c r="G16" s="18"/>
      <c r="H16" s="18"/>
      <c r="I16" s="18"/>
      <c r="J16" s="18"/>
      <c r="K16" s="18"/>
      <c r="L16" s="18"/>
      <c r="M16" s="18"/>
      <c r="N16" s="18"/>
      <c r="P16" s="46"/>
      <c r="Q16" s="46"/>
      <c r="R16" s="46"/>
    </row>
    <row r="17" spans="2:18" ht="18.75" customHeight="1">
      <c r="B17" s="55" t="s">
        <v>406</v>
      </c>
      <c r="C17" s="939" t="s">
        <v>407</v>
      </c>
      <c r="D17" s="939"/>
      <c r="E17" s="939"/>
      <c r="F17" s="939"/>
      <c r="G17" s="939"/>
      <c r="H17" s="939"/>
      <c r="I17" s="939"/>
      <c r="J17" s="939"/>
      <c r="K17" s="939"/>
      <c r="L17" s="939"/>
      <c r="M17" s="939"/>
      <c r="N17" s="939"/>
      <c r="P17" s="47"/>
      <c r="Q17" s="47"/>
      <c r="R17" s="47"/>
    </row>
    <row r="18" spans="2:18">
      <c r="B18" s="55"/>
      <c r="C18" s="939"/>
      <c r="D18" s="939"/>
      <c r="E18" s="939"/>
      <c r="F18" s="939"/>
      <c r="G18" s="939"/>
      <c r="H18" s="939"/>
      <c r="I18" s="939"/>
      <c r="J18" s="939"/>
      <c r="K18" s="939"/>
      <c r="L18" s="939"/>
      <c r="M18" s="939"/>
      <c r="N18" s="939"/>
      <c r="P18" s="47"/>
      <c r="Q18" s="47"/>
      <c r="R18" s="47"/>
    </row>
    <row r="19" spans="2:18">
      <c r="B19" s="55"/>
      <c r="C19" s="939"/>
      <c r="D19" s="939"/>
      <c r="E19" s="939"/>
      <c r="F19" s="939"/>
      <c r="G19" s="939"/>
      <c r="H19" s="939"/>
      <c r="I19" s="939"/>
      <c r="J19" s="939"/>
      <c r="K19" s="939"/>
      <c r="L19" s="939"/>
      <c r="M19" s="939"/>
      <c r="N19" s="939"/>
      <c r="P19" s="47"/>
      <c r="Q19" s="47"/>
      <c r="R19" s="47"/>
    </row>
    <row r="20" spans="2:18">
      <c r="B20" s="55"/>
      <c r="C20" s="939"/>
      <c r="D20" s="939"/>
      <c r="E20" s="939"/>
      <c r="F20" s="939"/>
      <c r="G20" s="939"/>
      <c r="H20" s="939"/>
      <c r="I20" s="939"/>
      <c r="J20" s="939"/>
      <c r="K20" s="939"/>
      <c r="L20" s="939"/>
      <c r="M20" s="939"/>
      <c r="N20" s="939"/>
      <c r="P20" s="47"/>
      <c r="Q20" s="47"/>
      <c r="R20" s="47"/>
    </row>
    <row r="21" spans="2:18">
      <c r="B21" s="55"/>
      <c r="C21" s="939"/>
      <c r="D21" s="939"/>
      <c r="E21" s="939"/>
      <c r="F21" s="939"/>
      <c r="G21" s="939"/>
      <c r="H21" s="939"/>
      <c r="I21" s="939"/>
      <c r="J21" s="939"/>
      <c r="K21" s="939"/>
      <c r="L21" s="939"/>
      <c r="M21" s="939"/>
      <c r="N21" s="939"/>
      <c r="P21" s="47"/>
      <c r="Q21" s="47"/>
      <c r="R21" s="47"/>
    </row>
    <row r="22" spans="2:18">
      <c r="B22" s="55"/>
      <c r="C22" s="939"/>
      <c r="D22" s="939"/>
      <c r="E22" s="939"/>
      <c r="F22" s="939"/>
      <c r="G22" s="939"/>
      <c r="H22" s="939"/>
      <c r="I22" s="939"/>
      <c r="J22" s="939"/>
      <c r="K22" s="939"/>
      <c r="L22" s="939"/>
      <c r="M22" s="939"/>
      <c r="N22" s="939"/>
    </row>
    <row r="23" spans="2:18">
      <c r="B23" s="55"/>
      <c r="C23" s="939"/>
      <c r="D23" s="939"/>
      <c r="E23" s="939"/>
      <c r="F23" s="939"/>
      <c r="G23" s="939"/>
      <c r="H23" s="939"/>
      <c r="I23" s="939"/>
      <c r="J23" s="939"/>
      <c r="K23" s="939"/>
      <c r="L23" s="939"/>
      <c r="M23" s="939"/>
      <c r="N23" s="939"/>
      <c r="P23" s="12"/>
      <c r="Q23" s="12"/>
      <c r="R23" s="12"/>
    </row>
    <row r="24" spans="2:18" ht="13.5" customHeight="1">
      <c r="B24" s="55" t="s">
        <v>408</v>
      </c>
      <c r="C24" s="939" t="s">
        <v>409</v>
      </c>
      <c r="D24" s="939"/>
      <c r="E24" s="939"/>
      <c r="F24" s="939"/>
      <c r="G24" s="939"/>
      <c r="H24" s="939"/>
      <c r="I24" s="939"/>
      <c r="J24" s="939"/>
      <c r="K24" s="939"/>
      <c r="L24" s="939"/>
      <c r="M24" s="939"/>
      <c r="N24" s="939"/>
      <c r="P24" s="12"/>
      <c r="Q24" s="12"/>
      <c r="R24" s="12"/>
    </row>
    <row r="25" spans="2:18">
      <c r="B25" s="55"/>
      <c r="C25" s="939"/>
      <c r="D25" s="939"/>
      <c r="E25" s="939"/>
      <c r="F25" s="939"/>
      <c r="G25" s="939"/>
      <c r="H25" s="939"/>
      <c r="I25" s="939"/>
      <c r="J25" s="939"/>
      <c r="K25" s="939"/>
      <c r="L25" s="939"/>
      <c r="M25" s="939"/>
      <c r="N25" s="939"/>
    </row>
    <row r="26" spans="2:18">
      <c r="B26" s="55"/>
      <c r="C26" s="939"/>
      <c r="D26" s="939"/>
      <c r="E26" s="939"/>
      <c r="F26" s="939"/>
      <c r="G26" s="939"/>
      <c r="H26" s="939"/>
      <c r="I26" s="939"/>
      <c r="J26" s="939"/>
      <c r="K26" s="939"/>
      <c r="L26" s="939"/>
      <c r="M26" s="939"/>
      <c r="N26" s="939"/>
    </row>
    <row r="27" spans="2:18">
      <c r="B27" s="55"/>
      <c r="C27" s="939"/>
      <c r="D27" s="939"/>
      <c r="E27" s="939"/>
      <c r="F27" s="939"/>
      <c r="G27" s="939"/>
      <c r="H27" s="939"/>
      <c r="I27" s="939"/>
      <c r="J27" s="939"/>
      <c r="K27" s="939"/>
      <c r="L27" s="939"/>
      <c r="M27" s="939"/>
      <c r="N27" s="939"/>
    </row>
    <row r="28" spans="2:18" ht="18.75" customHeight="1">
      <c r="B28" s="55" t="s">
        <v>410</v>
      </c>
      <c r="C28" s="939" t="s">
        <v>411</v>
      </c>
      <c r="D28" s="939"/>
      <c r="E28" s="939"/>
      <c r="F28" s="939"/>
      <c r="G28" s="939"/>
      <c r="H28" s="939"/>
      <c r="I28" s="939"/>
      <c r="J28" s="939"/>
      <c r="K28" s="939"/>
      <c r="L28" s="939"/>
      <c r="M28" s="939"/>
      <c r="N28" s="939"/>
    </row>
    <row r="29" spans="2:18">
      <c r="B29" s="55"/>
      <c r="C29" s="939"/>
      <c r="D29" s="939"/>
      <c r="E29" s="939"/>
      <c r="F29" s="939"/>
      <c r="G29" s="939"/>
      <c r="H29" s="939"/>
      <c r="I29" s="939"/>
      <c r="J29" s="939"/>
      <c r="K29" s="939"/>
      <c r="L29" s="939"/>
      <c r="M29" s="939"/>
      <c r="N29" s="939"/>
    </row>
    <row r="30" spans="2:18">
      <c r="B30" s="56"/>
      <c r="C30" s="939"/>
      <c r="D30" s="939"/>
      <c r="E30" s="939"/>
      <c r="F30" s="939"/>
      <c r="G30" s="939"/>
      <c r="H30" s="939"/>
      <c r="I30" s="939"/>
      <c r="J30" s="939"/>
      <c r="K30" s="939"/>
      <c r="L30" s="939"/>
      <c r="M30" s="939"/>
      <c r="N30" s="939"/>
    </row>
    <row r="31" spans="2:18">
      <c r="B31" s="57"/>
      <c r="C31" s="57"/>
      <c r="D31" s="57"/>
      <c r="E31" s="57"/>
      <c r="F31" s="57"/>
      <c r="G31" s="57"/>
      <c r="H31" s="57"/>
      <c r="I31" s="57"/>
      <c r="J31" s="57"/>
      <c r="K31" s="57"/>
      <c r="L31" s="57"/>
      <c r="M31" s="943" t="s">
        <v>412</v>
      </c>
      <c r="N31" s="943"/>
    </row>
    <row r="32" spans="2:18">
      <c r="B32" s="57"/>
      <c r="C32" s="57"/>
      <c r="D32" s="57"/>
      <c r="E32" s="57"/>
      <c r="F32" s="57"/>
      <c r="G32" s="57"/>
      <c r="H32" s="57"/>
      <c r="I32" s="57"/>
      <c r="J32" s="57"/>
      <c r="K32" s="57"/>
      <c r="L32" s="57"/>
      <c r="M32" s="19"/>
      <c r="N32" s="19"/>
    </row>
    <row r="33" spans="2:17">
      <c r="B33" s="57"/>
      <c r="C33" s="57"/>
      <c r="D33" s="57"/>
      <c r="E33" s="57"/>
      <c r="F33" s="57"/>
      <c r="G33" s="57"/>
      <c r="H33" s="57"/>
      <c r="I33" s="57"/>
      <c r="J33" s="57"/>
      <c r="K33" s="57"/>
      <c r="L33" s="19"/>
      <c r="M33" s="19"/>
      <c r="N33" s="19"/>
    </row>
    <row r="34" spans="2:17">
      <c r="B34" s="57"/>
      <c r="C34" s="57"/>
      <c r="D34" s="57"/>
      <c r="E34" s="57"/>
      <c r="F34" s="57"/>
      <c r="G34" s="943" t="s">
        <v>348</v>
      </c>
      <c r="H34" s="943"/>
      <c r="I34" s="20">
        <f>'01.入会申込書'!AP25</f>
        <v>0</v>
      </c>
      <c r="J34" s="20" t="s">
        <v>282</v>
      </c>
      <c r="K34" s="20">
        <f>'01.入会申込書'!AT25</f>
        <v>0</v>
      </c>
      <c r="L34" s="20" t="s">
        <v>283</v>
      </c>
      <c r="M34" s="20">
        <f>'01.入会申込書'!AX25</f>
        <v>0</v>
      </c>
      <c r="N34" s="20" t="s">
        <v>284</v>
      </c>
    </row>
    <row r="35" spans="2:17" ht="13.5" customHeight="1">
      <c r="C35" s="56"/>
      <c r="D35" s="58"/>
      <c r="E35" s="58"/>
      <c r="F35" s="58"/>
      <c r="G35" s="59"/>
      <c r="H35" s="46"/>
      <c r="I35" s="63"/>
      <c r="J35" s="63"/>
      <c r="K35" s="63"/>
      <c r="L35" s="63"/>
      <c r="M35" s="63"/>
      <c r="N35" s="63"/>
      <c r="P35" s="56"/>
      <c r="Q35" s="56"/>
    </row>
    <row r="36" spans="2:17">
      <c r="C36" s="56"/>
      <c r="D36" s="56"/>
      <c r="E36" s="56"/>
      <c r="F36" s="56"/>
      <c r="G36" s="56"/>
      <c r="H36" s="56"/>
      <c r="I36" s="56"/>
      <c r="J36" s="56"/>
      <c r="K36" s="56"/>
      <c r="L36" s="56"/>
    </row>
    <row r="37" spans="2:17">
      <c r="C37" s="941" t="s">
        <v>413</v>
      </c>
      <c r="D37" s="941"/>
      <c r="E37" s="18"/>
      <c r="F37" s="18"/>
      <c r="G37" s="18"/>
      <c r="H37" s="56"/>
      <c r="I37" s="56"/>
      <c r="J37" s="56"/>
      <c r="K37" s="56"/>
      <c r="L37" s="56"/>
    </row>
    <row r="38" spans="2:17">
      <c r="C38" s="941"/>
      <c r="D38" s="941"/>
      <c r="E38" s="18"/>
      <c r="F38" s="18"/>
      <c r="G38" s="18"/>
      <c r="H38" s="56"/>
      <c r="I38" s="56"/>
      <c r="J38" s="56"/>
      <c r="K38" s="56"/>
      <c r="L38" s="56"/>
    </row>
    <row r="39" spans="2:17">
      <c r="C39" s="57"/>
      <c r="D39" s="57"/>
      <c r="E39" s="57"/>
      <c r="F39" s="57"/>
      <c r="G39" s="57"/>
      <c r="H39" s="56"/>
      <c r="I39" s="56"/>
      <c r="J39" s="56"/>
      <c r="K39" s="56"/>
      <c r="L39" s="56"/>
    </row>
    <row r="40" spans="2:17" ht="18" customHeight="1">
      <c r="C40" s="941" t="s">
        <v>414</v>
      </c>
      <c r="D40" s="941"/>
      <c r="E40" s="942">
        <f>'01.入会申込書'!M39</f>
        <v>0</v>
      </c>
      <c r="F40" s="942"/>
      <c r="G40" s="942"/>
      <c r="H40" s="942"/>
      <c r="I40" s="942"/>
      <c r="J40" s="942"/>
      <c r="K40" s="942"/>
      <c r="L40" s="942"/>
      <c r="M40" s="942"/>
      <c r="N40" s="16"/>
    </row>
    <row r="41" spans="2:17" ht="18" customHeight="1">
      <c r="C41" s="941"/>
      <c r="D41" s="941"/>
      <c r="E41" s="942"/>
      <c r="F41" s="942"/>
      <c r="G41" s="942"/>
      <c r="H41" s="942"/>
      <c r="I41" s="942"/>
      <c r="J41" s="942"/>
      <c r="K41" s="942"/>
      <c r="L41" s="942"/>
      <c r="M41" s="942"/>
      <c r="N41" s="16"/>
    </row>
    <row r="42" spans="2:17">
      <c r="C42" s="18"/>
      <c r="D42" s="18"/>
      <c r="E42" s="18"/>
      <c r="F42" s="18"/>
      <c r="G42" s="18"/>
      <c r="H42" s="56"/>
      <c r="I42" s="56"/>
      <c r="J42" s="56"/>
      <c r="K42" s="56"/>
      <c r="L42" s="56"/>
    </row>
    <row r="43" spans="2:17" ht="14.25" customHeight="1">
      <c r="C43" s="941" t="s">
        <v>415</v>
      </c>
      <c r="D43" s="941"/>
      <c r="E43" s="942">
        <f>'01.入会申込書'!M35</f>
        <v>0</v>
      </c>
      <c r="F43" s="942"/>
      <c r="G43" s="942"/>
      <c r="H43" s="942"/>
      <c r="I43" s="942"/>
      <c r="J43" s="942"/>
      <c r="K43" s="942"/>
      <c r="L43" s="942"/>
      <c r="M43" s="942"/>
      <c r="N43" s="17"/>
    </row>
    <row r="44" spans="2:17" ht="14.25" customHeight="1">
      <c r="C44" s="941"/>
      <c r="D44" s="941"/>
      <c r="E44" s="942"/>
      <c r="F44" s="942"/>
      <c r="G44" s="942"/>
      <c r="H44" s="942"/>
      <c r="I44" s="942"/>
      <c r="J44" s="942"/>
      <c r="K44" s="942"/>
      <c r="L44" s="942"/>
      <c r="M44" s="942"/>
      <c r="N44" s="17"/>
    </row>
    <row r="45" spans="2:17">
      <c r="C45" s="18"/>
      <c r="D45" s="18"/>
      <c r="E45" s="18"/>
      <c r="F45" s="18"/>
      <c r="G45" s="18"/>
      <c r="H45" s="56"/>
      <c r="I45" s="56"/>
      <c r="J45" s="56"/>
      <c r="K45" s="56"/>
      <c r="L45" s="56"/>
    </row>
    <row r="46" spans="2:17" ht="13.5" customHeight="1">
      <c r="C46" s="941" t="s">
        <v>416</v>
      </c>
      <c r="D46" s="941"/>
      <c r="E46" s="945">
        <f>'01.入会申込書'!M47</f>
        <v>0</v>
      </c>
      <c r="F46" s="945"/>
      <c r="G46" s="945"/>
      <c r="H46" s="945"/>
      <c r="I46" s="945"/>
      <c r="J46" s="945"/>
      <c r="K46" s="944" t="s">
        <v>417</v>
      </c>
      <c r="L46" s="944"/>
      <c r="M46" s="944"/>
      <c r="N46" s="944"/>
    </row>
    <row r="47" spans="2:17" ht="13.5" customHeight="1">
      <c r="C47" s="941"/>
      <c r="D47" s="941"/>
      <c r="E47" s="945"/>
      <c r="F47" s="945"/>
      <c r="G47" s="945"/>
      <c r="H47" s="945"/>
      <c r="I47" s="945"/>
      <c r="J47" s="945"/>
      <c r="K47" s="944"/>
      <c r="L47" s="944"/>
      <c r="M47" s="944"/>
      <c r="N47" s="944"/>
    </row>
  </sheetData>
  <mergeCells count="16">
    <mergeCell ref="C43:D44"/>
    <mergeCell ref="E43:M44"/>
    <mergeCell ref="C46:D47"/>
    <mergeCell ref="C28:N30"/>
    <mergeCell ref="M31:N31"/>
    <mergeCell ref="G34:H34"/>
    <mergeCell ref="C37:D38"/>
    <mergeCell ref="C40:D41"/>
    <mergeCell ref="E40:M41"/>
    <mergeCell ref="K46:N47"/>
    <mergeCell ref="E46:J47"/>
    <mergeCell ref="B2:N2"/>
    <mergeCell ref="B10:N13"/>
    <mergeCell ref="A15:O15"/>
    <mergeCell ref="C17:N23"/>
    <mergeCell ref="C24:N27"/>
  </mergeCells>
  <phoneticPr fontId="26"/>
  <conditionalFormatting sqref="R9:R11">
    <cfRule type="cellIs" dxfId="0" priority="1" operator="between">
      <formula>43586</formula>
      <formula>43830</formula>
    </cfRule>
  </conditionalFormatting>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B96"/>
  <sheetViews>
    <sheetView workbookViewId="0">
      <selection sqref="A1:Y1"/>
    </sheetView>
  </sheetViews>
  <sheetFormatPr defaultColWidth="9" defaultRowHeight="13.5"/>
  <cols>
    <col min="1" max="25" width="2.625" style="12" customWidth="1"/>
    <col min="26" max="29" width="1.625" style="12" customWidth="1"/>
    <col min="30" max="67" width="2.625" style="12" customWidth="1"/>
    <col min="68" max="68" width="9" style="12" customWidth="1"/>
    <col min="69" max="16384" width="9" style="12"/>
  </cols>
  <sheetData>
    <row r="1" spans="1:54" ht="17.25" customHeight="1">
      <c r="A1" s="946" t="s">
        <v>418</v>
      </c>
      <c r="B1" s="946"/>
      <c r="C1" s="946"/>
      <c r="D1" s="946"/>
      <c r="E1" s="946"/>
      <c r="F1" s="946"/>
      <c r="G1" s="946"/>
      <c r="H1" s="946"/>
      <c r="I1" s="946"/>
      <c r="J1" s="946"/>
      <c r="K1" s="946"/>
      <c r="L1" s="946"/>
      <c r="M1" s="946"/>
      <c r="N1" s="946"/>
      <c r="O1" s="946"/>
      <c r="P1" s="946"/>
      <c r="Q1" s="946"/>
      <c r="R1" s="946"/>
      <c r="S1" s="946"/>
      <c r="T1" s="946"/>
      <c r="U1" s="946"/>
      <c r="V1" s="946"/>
      <c r="W1" s="946"/>
      <c r="X1" s="946"/>
      <c r="Y1" s="946"/>
      <c r="Z1" s="663"/>
      <c r="AA1" s="663"/>
      <c r="AB1" s="663"/>
      <c r="AC1" s="663"/>
      <c r="AD1" s="663"/>
      <c r="AE1" s="663"/>
      <c r="AF1" s="663"/>
      <c r="AG1" s="663"/>
      <c r="AH1" s="663"/>
      <c r="AI1" s="663"/>
      <c r="AJ1" s="663"/>
      <c r="AK1" s="663"/>
      <c r="AL1" s="663"/>
      <c r="AM1" s="663"/>
      <c r="AN1" s="663"/>
      <c r="AO1" s="663"/>
      <c r="AP1" s="663"/>
      <c r="AQ1" s="663"/>
      <c r="AR1" s="663"/>
      <c r="AS1" s="663"/>
      <c r="AT1" s="663"/>
      <c r="AU1" s="663"/>
      <c r="AV1" s="663"/>
      <c r="AW1" s="663"/>
      <c r="AX1" s="746"/>
      <c r="AY1" s="746"/>
      <c r="AZ1" s="746"/>
      <c r="BA1" s="746"/>
      <c r="BB1" s="746"/>
    </row>
    <row r="2" spans="1:54" ht="17.25" customHeight="1">
      <c r="A2" s="947" t="s">
        <v>419</v>
      </c>
      <c r="B2" s="948"/>
      <c r="C2" s="948"/>
      <c r="D2" s="948"/>
      <c r="E2" s="948"/>
      <c r="F2" s="948"/>
      <c r="G2" s="948"/>
      <c r="H2" s="948"/>
      <c r="I2" s="948"/>
      <c r="J2" s="948"/>
      <c r="K2" s="948"/>
      <c r="L2" s="948"/>
      <c r="M2" s="948"/>
      <c r="N2" s="948"/>
      <c r="O2" s="948"/>
      <c r="P2" s="948"/>
      <c r="Q2" s="948"/>
      <c r="R2" s="948"/>
      <c r="S2" s="948"/>
      <c r="T2" s="948"/>
      <c r="U2" s="948"/>
      <c r="V2" s="948"/>
      <c r="W2" s="948"/>
      <c r="X2" s="948"/>
      <c r="Y2" s="948"/>
      <c r="Z2" s="663"/>
      <c r="AA2" s="663"/>
      <c r="AB2" s="663"/>
      <c r="AC2" s="663"/>
      <c r="AD2" s="663"/>
      <c r="AE2" s="663"/>
      <c r="AF2" s="663"/>
      <c r="AG2" s="663"/>
      <c r="AH2" s="663"/>
      <c r="AI2" s="663"/>
      <c r="AJ2" s="663"/>
      <c r="AK2" s="663"/>
      <c r="AL2" s="663"/>
      <c r="AM2" s="663"/>
      <c r="AN2" s="663"/>
      <c r="AO2" s="663"/>
      <c r="AP2" s="663"/>
      <c r="AQ2" s="663"/>
      <c r="AR2" s="663"/>
      <c r="AS2" s="663"/>
      <c r="AT2" s="663"/>
      <c r="AU2" s="663"/>
      <c r="AV2" s="663"/>
      <c r="AW2" s="663"/>
      <c r="AX2" s="663"/>
      <c r="AY2" s="663"/>
      <c r="AZ2" s="663"/>
      <c r="BA2" s="663"/>
      <c r="BB2" s="663"/>
    </row>
    <row r="3" spans="1:54" ht="17.25" customHeight="1">
      <c r="A3" s="948"/>
      <c r="B3" s="948"/>
      <c r="C3" s="948"/>
      <c r="D3" s="948"/>
      <c r="E3" s="948"/>
      <c r="F3" s="948"/>
      <c r="G3" s="948"/>
      <c r="H3" s="948"/>
      <c r="I3" s="948"/>
      <c r="J3" s="948"/>
      <c r="K3" s="948"/>
      <c r="L3" s="948"/>
      <c r="M3" s="948"/>
      <c r="N3" s="948"/>
      <c r="O3" s="948"/>
      <c r="P3" s="948"/>
      <c r="Q3" s="948"/>
      <c r="R3" s="948"/>
      <c r="S3" s="948"/>
      <c r="T3" s="948"/>
      <c r="U3" s="948"/>
      <c r="V3" s="948"/>
      <c r="W3" s="948"/>
      <c r="X3" s="948"/>
      <c r="Y3" s="948"/>
      <c r="Z3" s="663"/>
      <c r="AA3" s="663"/>
      <c r="AB3" s="663"/>
      <c r="AC3" s="663"/>
      <c r="AD3" s="949" t="s">
        <v>420</v>
      </c>
      <c r="AE3" s="949"/>
      <c r="AF3" s="949"/>
      <c r="AG3" s="949"/>
      <c r="AH3" s="949"/>
      <c r="AI3" s="949"/>
      <c r="AJ3" s="949"/>
      <c r="AK3" s="949"/>
      <c r="AL3" s="949"/>
      <c r="AM3" s="949"/>
      <c r="AN3" s="949"/>
      <c r="AO3" s="949"/>
      <c r="AP3" s="949"/>
      <c r="AQ3" s="949"/>
      <c r="AR3" s="949"/>
      <c r="AS3" s="949"/>
      <c r="AT3" s="949"/>
      <c r="AU3" s="949"/>
      <c r="AV3" s="949"/>
      <c r="AW3" s="949"/>
      <c r="AX3" s="949"/>
      <c r="AY3" s="949"/>
      <c r="AZ3" s="949"/>
      <c r="BA3" s="949"/>
      <c r="BB3" s="949"/>
    </row>
    <row r="4" spans="1:54" ht="17.25" customHeight="1">
      <c r="A4" s="948"/>
      <c r="B4" s="948"/>
      <c r="C4" s="948"/>
      <c r="D4" s="948"/>
      <c r="E4" s="948"/>
      <c r="F4" s="948"/>
      <c r="G4" s="948"/>
      <c r="H4" s="948"/>
      <c r="I4" s="948"/>
      <c r="J4" s="948"/>
      <c r="K4" s="948"/>
      <c r="L4" s="948"/>
      <c r="M4" s="948"/>
      <c r="N4" s="948"/>
      <c r="O4" s="948"/>
      <c r="P4" s="948"/>
      <c r="Q4" s="948"/>
      <c r="R4" s="948"/>
      <c r="S4" s="948"/>
      <c r="T4" s="948"/>
      <c r="U4" s="948"/>
      <c r="V4" s="948"/>
      <c r="W4" s="948"/>
      <c r="X4" s="948"/>
      <c r="Y4" s="948"/>
      <c r="Z4" s="663"/>
      <c r="AA4" s="663"/>
      <c r="AB4" s="663"/>
      <c r="AC4" s="663"/>
      <c r="AD4" s="949" t="s">
        <v>421</v>
      </c>
      <c r="AE4" s="949"/>
      <c r="AF4" s="949"/>
      <c r="AG4" s="949"/>
      <c r="AH4" s="949"/>
      <c r="AI4" s="949"/>
      <c r="AJ4" s="949"/>
      <c r="AK4" s="949"/>
      <c r="AL4" s="949"/>
      <c r="AM4" s="949"/>
      <c r="AN4" s="949"/>
      <c r="AO4" s="949"/>
      <c r="AP4" s="949"/>
      <c r="AQ4" s="949"/>
      <c r="AR4" s="949"/>
      <c r="AS4" s="949"/>
      <c r="AT4" s="949"/>
      <c r="AU4" s="949"/>
      <c r="AV4" s="949"/>
      <c r="AW4" s="949"/>
      <c r="AX4" s="949"/>
      <c r="AY4" s="949"/>
      <c r="AZ4" s="949"/>
      <c r="BA4" s="949"/>
      <c r="BB4" s="949"/>
    </row>
    <row r="5" spans="1:54" ht="17.25" customHeight="1">
      <c r="A5" s="949" t="s">
        <v>422</v>
      </c>
      <c r="B5" s="949"/>
      <c r="C5" s="949"/>
      <c r="D5" s="949"/>
      <c r="E5" s="949"/>
      <c r="F5" s="949"/>
      <c r="G5" s="949"/>
      <c r="H5" s="949"/>
      <c r="I5" s="949"/>
      <c r="J5" s="949"/>
      <c r="K5" s="949"/>
      <c r="L5" s="949"/>
      <c r="M5" s="949"/>
      <c r="N5" s="949"/>
      <c r="O5" s="949"/>
      <c r="P5" s="949"/>
      <c r="Q5" s="949"/>
      <c r="R5" s="949"/>
      <c r="S5" s="949"/>
      <c r="T5" s="949"/>
      <c r="U5" s="949"/>
      <c r="V5" s="949"/>
      <c r="W5" s="949"/>
      <c r="X5" s="949"/>
      <c r="Y5" s="949"/>
      <c r="Z5" s="663"/>
      <c r="AA5" s="663"/>
      <c r="AB5" s="663"/>
      <c r="AC5" s="663"/>
      <c r="AD5" s="949" t="s">
        <v>423</v>
      </c>
      <c r="AE5" s="949"/>
      <c r="AF5" s="949"/>
      <c r="AG5" s="949"/>
      <c r="AH5" s="949"/>
      <c r="AI5" s="949"/>
      <c r="AJ5" s="949"/>
      <c r="AK5" s="949"/>
      <c r="AL5" s="949"/>
      <c r="AM5" s="949"/>
      <c r="AN5" s="949"/>
      <c r="AO5" s="949"/>
      <c r="AP5" s="949"/>
      <c r="AQ5" s="949"/>
      <c r="AR5" s="949"/>
      <c r="AS5" s="949"/>
      <c r="AT5" s="949"/>
      <c r="AU5" s="949"/>
      <c r="AV5" s="949"/>
      <c r="AW5" s="949"/>
      <c r="AX5" s="949"/>
      <c r="AY5" s="949"/>
      <c r="AZ5" s="949"/>
      <c r="BA5" s="949"/>
      <c r="BB5" s="949"/>
    </row>
    <row r="6" spans="1:54" ht="6" customHeight="1">
      <c r="A6" s="949" t="s">
        <v>424</v>
      </c>
      <c r="B6" s="949"/>
      <c r="C6" s="949"/>
      <c r="D6" s="949"/>
      <c r="E6" s="949"/>
      <c r="F6" s="949"/>
      <c r="G6" s="949"/>
      <c r="H6" s="949"/>
      <c r="I6" s="949"/>
      <c r="J6" s="949"/>
      <c r="K6" s="949"/>
      <c r="L6" s="949"/>
      <c r="M6" s="949"/>
      <c r="N6" s="949"/>
      <c r="O6" s="949"/>
      <c r="P6" s="949"/>
      <c r="Q6" s="949"/>
      <c r="R6" s="949"/>
      <c r="S6" s="949"/>
      <c r="T6" s="949"/>
      <c r="U6" s="949"/>
      <c r="V6" s="949"/>
      <c r="W6" s="949"/>
      <c r="X6" s="949"/>
      <c r="Y6" s="949"/>
      <c r="Z6" s="663"/>
      <c r="AA6" s="663"/>
      <c r="AB6" s="663"/>
      <c r="AC6" s="663"/>
      <c r="AD6" s="949" t="s">
        <v>425</v>
      </c>
      <c r="AE6" s="949"/>
      <c r="AF6" s="949"/>
      <c r="AG6" s="949"/>
      <c r="AH6" s="949"/>
      <c r="AI6" s="949"/>
      <c r="AJ6" s="949"/>
      <c r="AK6" s="949"/>
      <c r="AL6" s="949"/>
      <c r="AM6" s="949"/>
      <c r="AN6" s="949"/>
      <c r="AO6" s="949"/>
      <c r="AP6" s="949"/>
      <c r="AQ6" s="949"/>
      <c r="AR6" s="949"/>
      <c r="AS6" s="949"/>
      <c r="AT6" s="949"/>
      <c r="AU6" s="949"/>
      <c r="AV6" s="949"/>
      <c r="AW6" s="949"/>
      <c r="AX6" s="949"/>
      <c r="AY6" s="949"/>
      <c r="AZ6" s="949"/>
      <c r="BA6" s="949"/>
      <c r="BB6" s="949"/>
    </row>
    <row r="7" spans="1:54" ht="6" customHeight="1">
      <c r="A7" s="950"/>
      <c r="B7" s="950"/>
      <c r="C7" s="950"/>
      <c r="D7" s="950"/>
      <c r="E7" s="950"/>
      <c r="F7" s="950"/>
      <c r="G7" s="950"/>
      <c r="H7" s="950"/>
      <c r="I7" s="950"/>
      <c r="J7" s="950"/>
      <c r="K7" s="950"/>
      <c r="L7" s="950"/>
      <c r="M7" s="950"/>
      <c r="N7" s="950"/>
      <c r="O7" s="950"/>
      <c r="P7" s="950"/>
      <c r="Q7" s="950"/>
      <c r="R7" s="950"/>
      <c r="S7" s="950"/>
      <c r="T7" s="950"/>
      <c r="U7" s="950"/>
      <c r="V7" s="950"/>
      <c r="W7" s="950"/>
      <c r="X7" s="950"/>
      <c r="Y7" s="950"/>
      <c r="Z7" s="663"/>
      <c r="AA7" s="663"/>
      <c r="AB7" s="663"/>
      <c r="AC7" s="663"/>
      <c r="AD7" s="949"/>
      <c r="AE7" s="949"/>
      <c r="AF7" s="949"/>
      <c r="AG7" s="949"/>
      <c r="AH7" s="949"/>
      <c r="AI7" s="949"/>
      <c r="AJ7" s="949"/>
      <c r="AK7" s="949"/>
      <c r="AL7" s="949"/>
      <c r="AM7" s="949"/>
      <c r="AN7" s="949"/>
      <c r="AO7" s="949"/>
      <c r="AP7" s="949"/>
      <c r="AQ7" s="949"/>
      <c r="AR7" s="949"/>
      <c r="AS7" s="949"/>
      <c r="AT7" s="949"/>
      <c r="AU7" s="949"/>
      <c r="AV7" s="949"/>
      <c r="AW7" s="949"/>
      <c r="AX7" s="949"/>
      <c r="AY7" s="949"/>
      <c r="AZ7" s="949"/>
      <c r="BA7" s="949"/>
      <c r="BB7" s="949"/>
    </row>
    <row r="8" spans="1:54" ht="6" customHeight="1">
      <c r="A8" s="950"/>
      <c r="B8" s="950"/>
      <c r="C8" s="950"/>
      <c r="D8" s="950"/>
      <c r="E8" s="950"/>
      <c r="F8" s="950"/>
      <c r="G8" s="950"/>
      <c r="H8" s="950"/>
      <c r="I8" s="950"/>
      <c r="J8" s="950"/>
      <c r="K8" s="950"/>
      <c r="L8" s="950"/>
      <c r="M8" s="950"/>
      <c r="N8" s="950"/>
      <c r="O8" s="950"/>
      <c r="P8" s="950"/>
      <c r="Q8" s="950"/>
      <c r="R8" s="950"/>
      <c r="S8" s="950"/>
      <c r="T8" s="950"/>
      <c r="U8" s="950"/>
      <c r="V8" s="950"/>
      <c r="W8" s="950"/>
      <c r="X8" s="950"/>
      <c r="Y8" s="950"/>
      <c r="Z8" s="663"/>
      <c r="AA8" s="663"/>
      <c r="AB8" s="663"/>
      <c r="AC8" s="663"/>
      <c r="AD8" s="949"/>
      <c r="AE8" s="949"/>
      <c r="AF8" s="949"/>
      <c r="AG8" s="949"/>
      <c r="AH8" s="949"/>
      <c r="AI8" s="949"/>
      <c r="AJ8" s="949"/>
      <c r="AK8" s="949"/>
      <c r="AL8" s="949"/>
      <c r="AM8" s="949"/>
      <c r="AN8" s="949"/>
      <c r="AO8" s="949"/>
      <c r="AP8" s="949"/>
      <c r="AQ8" s="949"/>
      <c r="AR8" s="949"/>
      <c r="AS8" s="949"/>
      <c r="AT8" s="949"/>
      <c r="AU8" s="949"/>
      <c r="AV8" s="949"/>
      <c r="AW8" s="949"/>
      <c r="AX8" s="949"/>
      <c r="AY8" s="949"/>
      <c r="AZ8" s="949"/>
      <c r="BA8" s="949"/>
      <c r="BB8" s="949"/>
    </row>
    <row r="9" spans="1:54" ht="6" customHeight="1">
      <c r="A9" s="949" t="s">
        <v>426</v>
      </c>
      <c r="B9" s="949"/>
      <c r="C9" s="949"/>
      <c r="D9" s="949"/>
      <c r="E9" s="949"/>
      <c r="F9" s="949"/>
      <c r="G9" s="949"/>
      <c r="H9" s="949"/>
      <c r="I9" s="949"/>
      <c r="J9" s="949"/>
      <c r="K9" s="949"/>
      <c r="L9" s="949"/>
      <c r="M9" s="949"/>
      <c r="N9" s="949"/>
      <c r="O9" s="949"/>
      <c r="P9" s="949"/>
      <c r="Q9" s="949"/>
      <c r="R9" s="949"/>
      <c r="S9" s="949"/>
      <c r="T9" s="949"/>
      <c r="U9" s="949"/>
      <c r="V9" s="949"/>
      <c r="W9" s="949"/>
      <c r="X9" s="949"/>
      <c r="Y9" s="949"/>
      <c r="Z9" s="663"/>
      <c r="AA9" s="663"/>
      <c r="AB9" s="663"/>
      <c r="AC9" s="663"/>
      <c r="AD9" s="949" t="s">
        <v>427</v>
      </c>
      <c r="AE9" s="950"/>
      <c r="AF9" s="950"/>
      <c r="AG9" s="950"/>
      <c r="AH9" s="950"/>
      <c r="AI9" s="950"/>
      <c r="AJ9" s="950"/>
      <c r="AK9" s="950"/>
      <c r="AL9" s="950"/>
      <c r="AM9" s="950"/>
      <c r="AN9" s="950"/>
      <c r="AO9" s="950"/>
      <c r="AP9" s="950"/>
      <c r="AQ9" s="950"/>
      <c r="AR9" s="950"/>
      <c r="AS9" s="950"/>
      <c r="AT9" s="950"/>
      <c r="AU9" s="950"/>
      <c r="AV9" s="950"/>
      <c r="AW9" s="950"/>
      <c r="AX9" s="950"/>
      <c r="AY9" s="950"/>
      <c r="AZ9" s="950"/>
      <c r="BA9" s="950"/>
      <c r="BB9" s="950"/>
    </row>
    <row r="10" spans="1:54" ht="6" customHeight="1">
      <c r="A10" s="949"/>
      <c r="B10" s="949"/>
      <c r="C10" s="949"/>
      <c r="D10" s="949"/>
      <c r="E10" s="949"/>
      <c r="F10" s="949"/>
      <c r="G10" s="949"/>
      <c r="H10" s="949"/>
      <c r="I10" s="949"/>
      <c r="J10" s="949"/>
      <c r="K10" s="949"/>
      <c r="L10" s="949"/>
      <c r="M10" s="949"/>
      <c r="N10" s="949"/>
      <c r="O10" s="949"/>
      <c r="P10" s="949"/>
      <c r="Q10" s="949"/>
      <c r="R10" s="949"/>
      <c r="S10" s="949"/>
      <c r="T10" s="949"/>
      <c r="U10" s="949"/>
      <c r="V10" s="949"/>
      <c r="W10" s="949"/>
      <c r="X10" s="949"/>
      <c r="Y10" s="949"/>
      <c r="Z10" s="663"/>
      <c r="AA10" s="663"/>
      <c r="AB10" s="663"/>
      <c r="AC10" s="663"/>
      <c r="AD10" s="950"/>
      <c r="AE10" s="950"/>
      <c r="AF10" s="950"/>
      <c r="AG10" s="950"/>
      <c r="AH10" s="950"/>
      <c r="AI10" s="950"/>
      <c r="AJ10" s="950"/>
      <c r="AK10" s="950"/>
      <c r="AL10" s="950"/>
      <c r="AM10" s="950"/>
      <c r="AN10" s="950"/>
      <c r="AO10" s="950"/>
      <c r="AP10" s="950"/>
      <c r="AQ10" s="950"/>
      <c r="AR10" s="950"/>
      <c r="AS10" s="950"/>
      <c r="AT10" s="950"/>
      <c r="AU10" s="950"/>
      <c r="AV10" s="950"/>
      <c r="AW10" s="950"/>
      <c r="AX10" s="950"/>
      <c r="AY10" s="950"/>
      <c r="AZ10" s="950"/>
      <c r="BA10" s="950"/>
      <c r="BB10" s="950"/>
    </row>
    <row r="11" spans="1:54" ht="6" customHeight="1">
      <c r="A11" s="949"/>
      <c r="B11" s="949"/>
      <c r="C11" s="949"/>
      <c r="D11" s="949"/>
      <c r="E11" s="949"/>
      <c r="F11" s="949"/>
      <c r="G11" s="949"/>
      <c r="H11" s="949"/>
      <c r="I11" s="949"/>
      <c r="J11" s="949"/>
      <c r="K11" s="949"/>
      <c r="L11" s="949"/>
      <c r="M11" s="949"/>
      <c r="N11" s="949"/>
      <c r="O11" s="949"/>
      <c r="P11" s="949"/>
      <c r="Q11" s="949"/>
      <c r="R11" s="949"/>
      <c r="S11" s="949"/>
      <c r="T11" s="949"/>
      <c r="U11" s="949"/>
      <c r="V11" s="949"/>
      <c r="W11" s="949"/>
      <c r="X11" s="949"/>
      <c r="Y11" s="949"/>
      <c r="Z11" s="663"/>
      <c r="AA11" s="663"/>
      <c r="AB11" s="663"/>
      <c r="AC11" s="663"/>
      <c r="AD11" s="950"/>
      <c r="AE11" s="950"/>
      <c r="AF11" s="950"/>
      <c r="AG11" s="950"/>
      <c r="AH11" s="950"/>
      <c r="AI11" s="950"/>
      <c r="AJ11" s="950"/>
      <c r="AK11" s="950"/>
      <c r="AL11" s="950"/>
      <c r="AM11" s="950"/>
      <c r="AN11" s="950"/>
      <c r="AO11" s="950"/>
      <c r="AP11" s="950"/>
      <c r="AQ11" s="950"/>
      <c r="AR11" s="950"/>
      <c r="AS11" s="950"/>
      <c r="AT11" s="950"/>
      <c r="AU11" s="950"/>
      <c r="AV11" s="950"/>
      <c r="AW11" s="950"/>
      <c r="AX11" s="950"/>
      <c r="AY11" s="950"/>
      <c r="AZ11" s="950"/>
      <c r="BA11" s="950"/>
      <c r="BB11" s="950"/>
    </row>
    <row r="12" spans="1:54" ht="6" customHeight="1">
      <c r="A12" s="951" t="s">
        <v>428</v>
      </c>
      <c r="B12" s="951"/>
      <c r="C12" s="951"/>
      <c r="D12" s="951"/>
      <c r="E12" s="951"/>
      <c r="F12" s="951"/>
      <c r="G12" s="951"/>
      <c r="H12" s="951"/>
      <c r="I12" s="951"/>
      <c r="J12" s="951"/>
      <c r="K12" s="951"/>
      <c r="L12" s="951"/>
      <c r="M12" s="951"/>
      <c r="N12" s="951"/>
      <c r="O12" s="951"/>
      <c r="P12" s="951"/>
      <c r="Q12" s="951"/>
      <c r="R12" s="951"/>
      <c r="S12" s="951"/>
      <c r="T12" s="951"/>
      <c r="U12" s="951"/>
      <c r="V12" s="951"/>
      <c r="W12" s="951"/>
      <c r="X12" s="951"/>
      <c r="Y12" s="951"/>
      <c r="Z12" s="663"/>
      <c r="AA12" s="663"/>
      <c r="AB12" s="663"/>
      <c r="AC12" s="663"/>
      <c r="AD12" s="949" t="s">
        <v>429</v>
      </c>
      <c r="AE12" s="949"/>
      <c r="AF12" s="949"/>
      <c r="AG12" s="949"/>
      <c r="AH12" s="949"/>
      <c r="AI12" s="949"/>
      <c r="AJ12" s="949"/>
      <c r="AK12" s="949"/>
      <c r="AL12" s="949"/>
      <c r="AM12" s="949"/>
      <c r="AN12" s="949"/>
      <c r="AO12" s="949"/>
      <c r="AP12" s="949"/>
      <c r="AQ12" s="949"/>
      <c r="AR12" s="949"/>
      <c r="AS12" s="949"/>
      <c r="AT12" s="949"/>
      <c r="AU12" s="949"/>
      <c r="AV12" s="949"/>
      <c r="AW12" s="949"/>
      <c r="AX12" s="949"/>
      <c r="AY12" s="949"/>
      <c r="AZ12" s="949"/>
      <c r="BA12" s="949"/>
      <c r="BB12" s="949"/>
    </row>
    <row r="13" spans="1:54" ht="6" customHeight="1">
      <c r="A13" s="952"/>
      <c r="B13" s="952"/>
      <c r="C13" s="952"/>
      <c r="D13" s="952"/>
      <c r="E13" s="952"/>
      <c r="F13" s="952"/>
      <c r="G13" s="952"/>
      <c r="H13" s="952"/>
      <c r="I13" s="952"/>
      <c r="J13" s="952"/>
      <c r="K13" s="952"/>
      <c r="L13" s="952"/>
      <c r="M13" s="952"/>
      <c r="N13" s="952"/>
      <c r="O13" s="952"/>
      <c r="P13" s="952"/>
      <c r="Q13" s="952"/>
      <c r="R13" s="952"/>
      <c r="S13" s="952"/>
      <c r="T13" s="952"/>
      <c r="U13" s="952"/>
      <c r="V13" s="952"/>
      <c r="W13" s="952"/>
      <c r="X13" s="952"/>
      <c r="Y13" s="952"/>
      <c r="Z13" s="663"/>
      <c r="AA13" s="663"/>
      <c r="AB13" s="663"/>
      <c r="AC13" s="663"/>
      <c r="AD13" s="949"/>
      <c r="AE13" s="949"/>
      <c r="AF13" s="949"/>
      <c r="AG13" s="949"/>
      <c r="AH13" s="949"/>
      <c r="AI13" s="949"/>
      <c r="AJ13" s="949"/>
      <c r="AK13" s="949"/>
      <c r="AL13" s="949"/>
      <c r="AM13" s="949"/>
      <c r="AN13" s="949"/>
      <c r="AO13" s="949"/>
      <c r="AP13" s="949"/>
      <c r="AQ13" s="949"/>
      <c r="AR13" s="949"/>
      <c r="AS13" s="949"/>
      <c r="AT13" s="949"/>
      <c r="AU13" s="949"/>
      <c r="AV13" s="949"/>
      <c r="AW13" s="949"/>
      <c r="AX13" s="949"/>
      <c r="AY13" s="949"/>
      <c r="AZ13" s="949"/>
      <c r="BA13" s="949"/>
      <c r="BB13" s="949"/>
    </row>
    <row r="14" spans="1:54" ht="6" customHeight="1">
      <c r="A14" s="952"/>
      <c r="B14" s="952"/>
      <c r="C14" s="952"/>
      <c r="D14" s="952"/>
      <c r="E14" s="952"/>
      <c r="F14" s="952"/>
      <c r="G14" s="952"/>
      <c r="H14" s="952"/>
      <c r="I14" s="952"/>
      <c r="J14" s="952"/>
      <c r="K14" s="952"/>
      <c r="L14" s="952"/>
      <c r="M14" s="952"/>
      <c r="N14" s="952"/>
      <c r="O14" s="952"/>
      <c r="P14" s="952"/>
      <c r="Q14" s="952"/>
      <c r="R14" s="952"/>
      <c r="S14" s="952"/>
      <c r="T14" s="952"/>
      <c r="U14" s="952"/>
      <c r="V14" s="952"/>
      <c r="W14" s="952"/>
      <c r="X14" s="952"/>
      <c r="Y14" s="952"/>
      <c r="Z14" s="663"/>
      <c r="AA14" s="663"/>
      <c r="AB14" s="663"/>
      <c r="AC14" s="663"/>
      <c r="AD14" s="949"/>
      <c r="AE14" s="949"/>
      <c r="AF14" s="949"/>
      <c r="AG14" s="949"/>
      <c r="AH14" s="949"/>
      <c r="AI14" s="949"/>
      <c r="AJ14" s="949"/>
      <c r="AK14" s="949"/>
      <c r="AL14" s="949"/>
      <c r="AM14" s="949"/>
      <c r="AN14" s="949"/>
      <c r="AO14" s="949"/>
      <c r="AP14" s="949"/>
      <c r="AQ14" s="949"/>
      <c r="AR14" s="949"/>
      <c r="AS14" s="949"/>
      <c r="AT14" s="949"/>
      <c r="AU14" s="949"/>
      <c r="AV14" s="949"/>
      <c r="AW14" s="949"/>
      <c r="AX14" s="949"/>
      <c r="AY14" s="949"/>
      <c r="AZ14" s="949"/>
      <c r="BA14" s="949"/>
      <c r="BB14" s="949"/>
    </row>
    <row r="15" spans="1:54" ht="6" customHeight="1">
      <c r="A15" s="754" t="s">
        <v>39</v>
      </c>
      <c r="B15" s="953"/>
      <c r="C15" s="954">
        <f>'01.入会申込書'!AP25</f>
        <v>0</v>
      </c>
      <c r="D15" s="954"/>
      <c r="E15" s="951" t="s">
        <v>430</v>
      </c>
      <c r="F15" s="955">
        <f>'01.入会申込書'!AT25</f>
        <v>0</v>
      </c>
      <c r="G15" s="956"/>
      <c r="H15" s="951" t="s">
        <v>431</v>
      </c>
      <c r="I15" s="955">
        <f>'01.入会申込書'!AX25</f>
        <v>0</v>
      </c>
      <c r="J15" s="956"/>
      <c r="K15" s="951" t="s">
        <v>432</v>
      </c>
      <c r="L15" s="13"/>
      <c r="M15" s="13"/>
      <c r="N15" s="13"/>
      <c r="O15" s="13"/>
      <c r="P15" s="13"/>
      <c r="Q15" s="13"/>
      <c r="R15" s="13"/>
      <c r="S15" s="13"/>
      <c r="T15" s="13"/>
      <c r="U15" s="13"/>
      <c r="V15" s="13"/>
      <c r="W15" s="13"/>
      <c r="X15" s="13"/>
      <c r="Y15" s="13"/>
      <c r="Z15" s="663"/>
      <c r="AA15" s="663"/>
      <c r="AB15" s="663"/>
      <c r="AC15" s="663"/>
      <c r="AD15" s="949" t="s">
        <v>433</v>
      </c>
      <c r="AE15" s="949"/>
      <c r="AF15" s="949"/>
      <c r="AG15" s="949"/>
      <c r="AH15" s="949"/>
      <c r="AI15" s="949"/>
      <c r="AJ15" s="949"/>
      <c r="AK15" s="949"/>
      <c r="AL15" s="949"/>
      <c r="AM15" s="949"/>
      <c r="AN15" s="949"/>
      <c r="AO15" s="949"/>
      <c r="AP15" s="949"/>
      <c r="AQ15" s="949"/>
      <c r="AR15" s="949"/>
      <c r="AS15" s="949"/>
      <c r="AT15" s="949"/>
      <c r="AU15" s="949"/>
      <c r="AV15" s="949"/>
      <c r="AW15" s="949"/>
      <c r="AX15" s="949"/>
      <c r="AY15" s="949"/>
      <c r="AZ15" s="949"/>
      <c r="BA15" s="949"/>
      <c r="BB15" s="949"/>
    </row>
    <row r="16" spans="1:54" ht="6" customHeight="1">
      <c r="A16" s="953"/>
      <c r="B16" s="953"/>
      <c r="C16" s="954"/>
      <c r="D16" s="954"/>
      <c r="E16" s="954"/>
      <c r="F16" s="956"/>
      <c r="G16" s="956"/>
      <c r="H16" s="954"/>
      <c r="I16" s="956"/>
      <c r="J16" s="956"/>
      <c r="K16" s="954"/>
      <c r="L16" s="14"/>
      <c r="M16" s="14"/>
      <c r="N16" s="14"/>
      <c r="O16" s="14"/>
      <c r="P16" s="14"/>
      <c r="Q16" s="14"/>
      <c r="R16" s="14"/>
      <c r="S16" s="14"/>
      <c r="T16" s="14"/>
      <c r="U16" s="14"/>
      <c r="V16" s="14"/>
      <c r="W16" s="14"/>
      <c r="X16" s="14"/>
      <c r="Y16" s="14"/>
      <c r="Z16" s="663"/>
      <c r="AA16" s="663"/>
      <c r="AB16" s="663"/>
      <c r="AC16" s="663"/>
      <c r="AD16" s="949"/>
      <c r="AE16" s="949"/>
      <c r="AF16" s="949"/>
      <c r="AG16" s="949"/>
      <c r="AH16" s="949"/>
      <c r="AI16" s="949"/>
      <c r="AJ16" s="949"/>
      <c r="AK16" s="949"/>
      <c r="AL16" s="949"/>
      <c r="AM16" s="949"/>
      <c r="AN16" s="949"/>
      <c r="AO16" s="949"/>
      <c r="AP16" s="949"/>
      <c r="AQ16" s="949"/>
      <c r="AR16" s="949"/>
      <c r="AS16" s="949"/>
      <c r="AT16" s="949"/>
      <c r="AU16" s="949"/>
      <c r="AV16" s="949"/>
      <c r="AW16" s="949"/>
      <c r="AX16" s="949"/>
      <c r="AY16" s="949"/>
      <c r="AZ16" s="949"/>
      <c r="BA16" s="949"/>
      <c r="BB16" s="949"/>
    </row>
    <row r="17" spans="1:54" ht="6" customHeight="1">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663"/>
      <c r="AA17" s="663"/>
      <c r="AB17" s="663"/>
      <c r="AC17" s="663"/>
      <c r="AD17" s="949"/>
      <c r="AE17" s="949"/>
      <c r="AF17" s="949"/>
      <c r="AG17" s="949"/>
      <c r="AH17" s="949"/>
      <c r="AI17" s="949"/>
      <c r="AJ17" s="949"/>
      <c r="AK17" s="949"/>
      <c r="AL17" s="949"/>
      <c r="AM17" s="949"/>
      <c r="AN17" s="949"/>
      <c r="AO17" s="949"/>
      <c r="AP17" s="949"/>
      <c r="AQ17" s="949"/>
      <c r="AR17" s="949"/>
      <c r="AS17" s="949"/>
      <c r="AT17" s="949"/>
      <c r="AU17" s="949"/>
      <c r="AV17" s="949"/>
      <c r="AW17" s="949"/>
      <c r="AX17" s="949"/>
      <c r="AY17" s="949"/>
      <c r="AZ17" s="949"/>
      <c r="BA17" s="949"/>
      <c r="BB17" s="949"/>
    </row>
    <row r="18" spans="1:54" ht="6" customHeight="1">
      <c r="A18" s="717" t="s">
        <v>434</v>
      </c>
      <c r="B18" s="717"/>
      <c r="C18" s="717"/>
      <c r="D18" s="717"/>
      <c r="E18" s="717"/>
      <c r="F18" s="15"/>
      <c r="G18" s="957" t="str">
        <f>'01.入会申込書'!M27</f>
        <v/>
      </c>
      <c r="H18" s="957"/>
      <c r="I18" s="957"/>
      <c r="J18" s="957"/>
      <c r="K18" s="957"/>
      <c r="L18" s="957"/>
      <c r="M18" s="754" t="s">
        <v>435</v>
      </c>
      <c r="N18" s="958" t="str">
        <f>'01.入会申込書'!AI27</f>
        <v/>
      </c>
      <c r="O18" s="957"/>
      <c r="P18" s="754" t="s">
        <v>436</v>
      </c>
      <c r="Q18" s="958" t="str">
        <f>'01.入会申込書'!AP27</f>
        <v/>
      </c>
      <c r="R18" s="957"/>
      <c r="S18" s="957"/>
      <c r="T18" s="957"/>
      <c r="U18" s="957"/>
      <c r="V18" s="957"/>
      <c r="W18" s="957"/>
      <c r="X18" s="754" t="s">
        <v>437</v>
      </c>
      <c r="Y18" s="754"/>
      <c r="Z18" s="663"/>
      <c r="AA18" s="663"/>
      <c r="AB18" s="663"/>
      <c r="AC18" s="663"/>
      <c r="AD18" s="949" t="s">
        <v>438</v>
      </c>
      <c r="AE18" s="949"/>
      <c r="AF18" s="949"/>
      <c r="AG18" s="949"/>
      <c r="AH18" s="949"/>
      <c r="AI18" s="949"/>
      <c r="AJ18" s="949"/>
      <c r="AK18" s="949"/>
      <c r="AL18" s="949"/>
      <c r="AM18" s="949"/>
      <c r="AN18" s="949"/>
      <c r="AO18" s="949"/>
      <c r="AP18" s="949"/>
      <c r="AQ18" s="949"/>
      <c r="AR18" s="949"/>
      <c r="AS18" s="949"/>
      <c r="AT18" s="949"/>
      <c r="AU18" s="949"/>
      <c r="AV18" s="949"/>
      <c r="AW18" s="949"/>
      <c r="AX18" s="949"/>
      <c r="AY18" s="949"/>
      <c r="AZ18" s="949"/>
      <c r="BA18" s="949"/>
      <c r="BB18" s="949"/>
    </row>
    <row r="19" spans="1:54" ht="6" customHeight="1">
      <c r="A19" s="717"/>
      <c r="B19" s="717"/>
      <c r="C19" s="717"/>
      <c r="D19" s="717"/>
      <c r="E19" s="717"/>
      <c r="F19" s="15"/>
      <c r="G19" s="957"/>
      <c r="H19" s="957"/>
      <c r="I19" s="957"/>
      <c r="J19" s="957"/>
      <c r="K19" s="957"/>
      <c r="L19" s="957"/>
      <c r="M19" s="754"/>
      <c r="N19" s="957"/>
      <c r="O19" s="957"/>
      <c r="P19" s="754"/>
      <c r="Q19" s="957"/>
      <c r="R19" s="957"/>
      <c r="S19" s="957"/>
      <c r="T19" s="957"/>
      <c r="U19" s="957"/>
      <c r="V19" s="957"/>
      <c r="W19" s="957"/>
      <c r="X19" s="754"/>
      <c r="Y19" s="754"/>
      <c r="Z19" s="663"/>
      <c r="AA19" s="663"/>
      <c r="AB19" s="663"/>
      <c r="AC19" s="663"/>
      <c r="AD19" s="949"/>
      <c r="AE19" s="949"/>
      <c r="AF19" s="949"/>
      <c r="AG19" s="949"/>
      <c r="AH19" s="949"/>
      <c r="AI19" s="949"/>
      <c r="AJ19" s="949"/>
      <c r="AK19" s="949"/>
      <c r="AL19" s="949"/>
      <c r="AM19" s="949"/>
      <c r="AN19" s="949"/>
      <c r="AO19" s="949"/>
      <c r="AP19" s="949"/>
      <c r="AQ19" s="949"/>
      <c r="AR19" s="949"/>
      <c r="AS19" s="949"/>
      <c r="AT19" s="949"/>
      <c r="AU19" s="949"/>
      <c r="AV19" s="949"/>
      <c r="AW19" s="949"/>
      <c r="AX19" s="949"/>
      <c r="AY19" s="949"/>
      <c r="AZ19" s="949"/>
      <c r="BA19" s="949"/>
      <c r="BB19" s="949"/>
    </row>
    <row r="20" spans="1:54" ht="6" customHeight="1">
      <c r="A20" s="717"/>
      <c r="B20" s="717"/>
      <c r="C20" s="717"/>
      <c r="D20" s="717"/>
      <c r="E20" s="717"/>
      <c r="F20" s="15"/>
      <c r="G20" s="957"/>
      <c r="H20" s="957"/>
      <c r="I20" s="957"/>
      <c r="J20" s="957"/>
      <c r="K20" s="957"/>
      <c r="L20" s="957"/>
      <c r="M20" s="754"/>
      <c r="N20" s="957"/>
      <c r="O20" s="957"/>
      <c r="P20" s="754"/>
      <c r="Q20" s="957"/>
      <c r="R20" s="957"/>
      <c r="S20" s="957"/>
      <c r="T20" s="957"/>
      <c r="U20" s="957"/>
      <c r="V20" s="957"/>
      <c r="W20" s="957"/>
      <c r="X20" s="754"/>
      <c r="Y20" s="754"/>
      <c r="Z20" s="663"/>
      <c r="AA20" s="663"/>
      <c r="AB20" s="663"/>
      <c r="AC20" s="663"/>
      <c r="AD20" s="949"/>
      <c r="AE20" s="949"/>
      <c r="AF20" s="949"/>
      <c r="AG20" s="949"/>
      <c r="AH20" s="949"/>
      <c r="AI20" s="949"/>
      <c r="AJ20" s="949"/>
      <c r="AK20" s="949"/>
      <c r="AL20" s="949"/>
      <c r="AM20" s="949"/>
      <c r="AN20" s="949"/>
      <c r="AO20" s="949"/>
      <c r="AP20" s="949"/>
      <c r="AQ20" s="949"/>
      <c r="AR20" s="949"/>
      <c r="AS20" s="949"/>
      <c r="AT20" s="949"/>
      <c r="AU20" s="949"/>
      <c r="AV20" s="949"/>
      <c r="AW20" s="949"/>
      <c r="AX20" s="949"/>
      <c r="AY20" s="949"/>
      <c r="AZ20" s="949"/>
      <c r="BA20" s="949"/>
      <c r="BB20" s="949"/>
    </row>
    <row r="21" spans="1:54" ht="6" customHeight="1">
      <c r="A21" s="754"/>
      <c r="B21" s="754"/>
      <c r="C21" s="754"/>
      <c r="D21" s="754"/>
      <c r="E21" s="754"/>
      <c r="F21" s="15"/>
      <c r="G21" s="754"/>
      <c r="H21" s="754"/>
      <c r="I21" s="754"/>
      <c r="J21" s="754"/>
      <c r="K21" s="754"/>
      <c r="L21" s="754"/>
      <c r="M21" s="754"/>
      <c r="N21" s="754"/>
      <c r="O21" s="754"/>
      <c r="P21" s="754"/>
      <c r="Q21" s="754"/>
      <c r="R21" s="754"/>
      <c r="S21" s="754"/>
      <c r="T21" s="754"/>
      <c r="U21" s="754"/>
      <c r="V21" s="754"/>
      <c r="W21" s="754"/>
      <c r="X21" s="754"/>
      <c r="Y21" s="754"/>
      <c r="Z21" s="663"/>
      <c r="AA21" s="663"/>
      <c r="AB21" s="663"/>
      <c r="AC21" s="663"/>
      <c r="AD21" s="663"/>
      <c r="AE21" s="663"/>
      <c r="AF21" s="663"/>
      <c r="AG21" s="663"/>
      <c r="AH21" s="663"/>
      <c r="AI21" s="663"/>
      <c r="AJ21" s="663"/>
      <c r="AK21" s="663"/>
      <c r="AL21" s="663"/>
      <c r="AM21" s="663"/>
      <c r="AN21" s="663"/>
      <c r="AO21" s="663"/>
      <c r="AP21" s="663"/>
      <c r="AQ21" s="663"/>
      <c r="AR21" s="663"/>
      <c r="AS21" s="663"/>
      <c r="AT21" s="663"/>
      <c r="AU21" s="663"/>
      <c r="AV21" s="663"/>
      <c r="AW21" s="663"/>
      <c r="AX21" s="663"/>
      <c r="AY21" s="663"/>
      <c r="AZ21" s="663"/>
      <c r="BA21" s="663"/>
      <c r="BB21" s="663"/>
    </row>
    <row r="22" spans="1:54" ht="6" customHeight="1">
      <c r="A22" s="754"/>
      <c r="B22" s="754"/>
      <c r="C22" s="754"/>
      <c r="D22" s="754"/>
      <c r="E22" s="754"/>
      <c r="F22" s="15"/>
      <c r="G22" s="754"/>
      <c r="H22" s="754"/>
      <c r="I22" s="754"/>
      <c r="J22" s="754"/>
      <c r="K22" s="754"/>
      <c r="L22" s="754"/>
      <c r="M22" s="754"/>
      <c r="N22" s="754"/>
      <c r="O22" s="754"/>
      <c r="P22" s="754"/>
      <c r="Q22" s="754"/>
      <c r="R22" s="754"/>
      <c r="S22" s="754"/>
      <c r="T22" s="754"/>
      <c r="U22" s="754"/>
      <c r="V22" s="754"/>
      <c r="W22" s="754"/>
      <c r="X22" s="754"/>
      <c r="Y22" s="754"/>
      <c r="Z22" s="663"/>
      <c r="AA22" s="663"/>
      <c r="AB22" s="663"/>
      <c r="AC22" s="663"/>
      <c r="AD22" s="663"/>
      <c r="AE22" s="663"/>
      <c r="AF22" s="663"/>
      <c r="AG22" s="663"/>
      <c r="AH22" s="663"/>
      <c r="AI22" s="663"/>
      <c r="AJ22" s="663"/>
      <c r="AK22" s="663"/>
      <c r="AL22" s="663"/>
      <c r="AM22" s="663"/>
      <c r="AN22" s="663"/>
      <c r="AO22" s="663"/>
      <c r="AP22" s="663"/>
      <c r="AQ22" s="663"/>
      <c r="AR22" s="663"/>
      <c r="AS22" s="663"/>
      <c r="AT22" s="663"/>
      <c r="AU22" s="663"/>
      <c r="AV22" s="663"/>
      <c r="AW22" s="663"/>
      <c r="AX22" s="663"/>
      <c r="AY22" s="663"/>
      <c r="AZ22" s="663"/>
      <c r="BA22" s="663"/>
      <c r="BB22" s="663"/>
    </row>
    <row r="23" spans="1:54" ht="6" customHeight="1">
      <c r="A23" s="754"/>
      <c r="B23" s="754"/>
      <c r="C23" s="754"/>
      <c r="D23" s="754"/>
      <c r="E23" s="754"/>
      <c r="F23" s="15"/>
      <c r="G23" s="754"/>
      <c r="H23" s="754"/>
      <c r="I23" s="754"/>
      <c r="J23" s="754"/>
      <c r="K23" s="754"/>
      <c r="L23" s="754"/>
      <c r="M23" s="754"/>
      <c r="N23" s="754"/>
      <c r="O23" s="754"/>
      <c r="P23" s="754"/>
      <c r="Q23" s="754"/>
      <c r="R23" s="754"/>
      <c r="S23" s="754"/>
      <c r="T23" s="754"/>
      <c r="U23" s="754"/>
      <c r="V23" s="754"/>
      <c r="W23" s="754"/>
      <c r="X23" s="754"/>
      <c r="Y23" s="754"/>
      <c r="Z23" s="663"/>
      <c r="AA23" s="663"/>
      <c r="AB23" s="663"/>
      <c r="AC23" s="663"/>
      <c r="AD23" s="663"/>
      <c r="AE23" s="663"/>
      <c r="AF23" s="663"/>
      <c r="AG23" s="663"/>
      <c r="AH23" s="663"/>
      <c r="AI23" s="663"/>
      <c r="AJ23" s="663"/>
      <c r="AK23" s="663"/>
      <c r="AL23" s="663"/>
      <c r="AM23" s="663"/>
      <c r="AN23" s="663"/>
      <c r="AO23" s="663"/>
      <c r="AP23" s="663"/>
      <c r="AQ23" s="663"/>
      <c r="AR23" s="663"/>
      <c r="AS23" s="663"/>
      <c r="AT23" s="663"/>
      <c r="AU23" s="663"/>
      <c r="AV23" s="663"/>
      <c r="AW23" s="663"/>
      <c r="AX23" s="663"/>
      <c r="AY23" s="663"/>
      <c r="AZ23" s="663"/>
      <c r="BA23" s="663"/>
      <c r="BB23" s="663"/>
    </row>
    <row r="24" spans="1:54" ht="6" customHeight="1">
      <c r="A24" s="715" t="s">
        <v>439</v>
      </c>
      <c r="B24" s="715"/>
      <c r="C24" s="715"/>
      <c r="D24" s="715"/>
      <c r="E24" s="715"/>
      <c r="G24" s="959" t="s">
        <v>440</v>
      </c>
      <c r="H24" s="963" t="str">
        <f>'01.入会申込書'!O38&amp;""</f>
        <v/>
      </c>
      <c r="I24" s="963"/>
      <c r="J24" s="963"/>
      <c r="K24" s="963"/>
      <c r="L24" s="963"/>
      <c r="M24" s="963"/>
      <c r="N24" s="97"/>
      <c r="P24" s="95"/>
      <c r="Q24" s="95"/>
      <c r="R24" s="95"/>
      <c r="S24" s="95"/>
      <c r="T24" s="95"/>
      <c r="U24" s="95"/>
      <c r="V24" s="95"/>
      <c r="W24" s="95"/>
      <c r="X24" s="95"/>
      <c r="Y24" s="95"/>
      <c r="Z24" s="663"/>
      <c r="AA24" s="663"/>
      <c r="AB24" s="663"/>
      <c r="AC24" s="663"/>
      <c r="AD24" s="709"/>
      <c r="AE24" s="709"/>
      <c r="AF24" s="709"/>
      <c r="AG24" s="709"/>
      <c r="AH24" s="709"/>
      <c r="AI24" s="709"/>
      <c r="AJ24" s="709"/>
      <c r="AK24" s="709"/>
      <c r="AL24" s="709"/>
      <c r="AM24" s="709"/>
      <c r="AN24" s="709"/>
      <c r="AO24" s="709"/>
      <c r="AP24" s="709"/>
      <c r="AQ24" s="709"/>
      <c r="AR24" s="709"/>
      <c r="AS24" s="709"/>
      <c r="AT24" s="709"/>
      <c r="AU24" s="709"/>
      <c r="AV24" s="709"/>
      <c r="AW24" s="709"/>
      <c r="AX24" s="709"/>
      <c r="AY24" s="709"/>
      <c r="AZ24" s="709"/>
      <c r="BA24" s="709"/>
      <c r="BB24" s="709"/>
    </row>
    <row r="25" spans="1:54" ht="6" customHeight="1">
      <c r="A25" s="715"/>
      <c r="B25" s="715"/>
      <c r="C25" s="715"/>
      <c r="D25" s="715"/>
      <c r="E25" s="715"/>
      <c r="G25" s="959"/>
      <c r="H25" s="963"/>
      <c r="I25" s="963"/>
      <c r="J25" s="963"/>
      <c r="K25" s="963"/>
      <c r="L25" s="963"/>
      <c r="M25" s="963"/>
      <c r="N25" s="97"/>
      <c r="P25" s="96"/>
      <c r="Q25" s="96"/>
      <c r="R25" s="96"/>
      <c r="S25" s="96"/>
      <c r="T25" s="96"/>
      <c r="U25" s="96"/>
      <c r="V25" s="96"/>
      <c r="W25" s="96"/>
      <c r="X25" s="96"/>
      <c r="Y25" s="96"/>
      <c r="Z25" s="663"/>
      <c r="AA25" s="663"/>
      <c r="AB25" s="663"/>
      <c r="AC25" s="663"/>
      <c r="AD25" s="709"/>
      <c r="AE25" s="709"/>
      <c r="AF25" s="709"/>
      <c r="AG25" s="709"/>
      <c r="AH25" s="709"/>
      <c r="AI25" s="709"/>
      <c r="AJ25" s="709"/>
      <c r="AK25" s="709"/>
      <c r="AL25" s="709"/>
      <c r="AM25" s="709"/>
      <c r="AN25" s="709"/>
      <c r="AO25" s="709"/>
      <c r="AP25" s="709"/>
      <c r="AQ25" s="709"/>
      <c r="AR25" s="709"/>
      <c r="AS25" s="709"/>
      <c r="AT25" s="709"/>
      <c r="AU25" s="709"/>
      <c r="AV25" s="709"/>
      <c r="AW25" s="709"/>
      <c r="AX25" s="709"/>
      <c r="AY25" s="709"/>
      <c r="AZ25" s="709"/>
      <c r="BA25" s="709"/>
      <c r="BB25" s="709"/>
    </row>
    <row r="26" spans="1:54" ht="6" customHeight="1">
      <c r="A26" s="715"/>
      <c r="B26" s="715"/>
      <c r="C26" s="715"/>
      <c r="D26" s="715"/>
      <c r="E26" s="715"/>
      <c r="G26" s="960">
        <f>'01.入会申込書'!M39</f>
        <v>0</v>
      </c>
      <c r="H26" s="960"/>
      <c r="I26" s="960"/>
      <c r="J26" s="960"/>
      <c r="K26" s="960"/>
      <c r="L26" s="960"/>
      <c r="M26" s="960"/>
      <c r="N26" s="960"/>
      <c r="O26" s="960"/>
      <c r="P26" s="960"/>
      <c r="Q26" s="960"/>
      <c r="R26" s="960"/>
      <c r="S26" s="960"/>
      <c r="T26" s="960"/>
      <c r="U26" s="960"/>
      <c r="V26" s="960"/>
      <c r="W26" s="960"/>
      <c r="X26" s="960"/>
      <c r="Y26" s="960"/>
      <c r="Z26" s="663"/>
      <c r="AA26" s="663"/>
      <c r="AB26" s="663"/>
      <c r="AC26" s="663"/>
      <c r="AD26" s="709"/>
      <c r="AE26" s="709"/>
      <c r="AF26" s="709"/>
      <c r="AG26" s="709"/>
      <c r="AH26" s="709"/>
      <c r="AI26" s="709"/>
      <c r="AJ26" s="709"/>
      <c r="AK26" s="709"/>
      <c r="AL26" s="709"/>
      <c r="AM26" s="709"/>
      <c r="AN26" s="709"/>
      <c r="AO26" s="709"/>
      <c r="AP26" s="709"/>
      <c r="AQ26" s="709"/>
      <c r="AR26" s="709"/>
      <c r="AS26" s="709"/>
      <c r="AT26" s="709"/>
      <c r="AU26" s="709"/>
      <c r="AV26" s="709"/>
      <c r="AW26" s="709"/>
      <c r="AX26" s="709"/>
      <c r="AY26" s="709"/>
      <c r="AZ26" s="709"/>
      <c r="BA26" s="709"/>
      <c r="BB26" s="709"/>
    </row>
    <row r="27" spans="1:54" ht="6" customHeight="1">
      <c r="A27" s="715"/>
      <c r="B27" s="715"/>
      <c r="C27" s="715"/>
      <c r="D27" s="715"/>
      <c r="E27" s="715"/>
      <c r="F27" s="98"/>
      <c r="G27" s="960"/>
      <c r="H27" s="960"/>
      <c r="I27" s="960"/>
      <c r="J27" s="960"/>
      <c r="K27" s="960"/>
      <c r="L27" s="960"/>
      <c r="M27" s="960"/>
      <c r="N27" s="960"/>
      <c r="O27" s="960"/>
      <c r="P27" s="960"/>
      <c r="Q27" s="960"/>
      <c r="R27" s="960"/>
      <c r="S27" s="960"/>
      <c r="T27" s="960"/>
      <c r="U27" s="960"/>
      <c r="V27" s="960"/>
      <c r="W27" s="960"/>
      <c r="X27" s="960"/>
      <c r="Y27" s="960"/>
      <c r="Z27" s="663"/>
      <c r="AA27" s="663"/>
      <c r="AB27" s="663"/>
      <c r="AC27" s="663"/>
      <c r="AD27" s="961" t="s">
        <v>441</v>
      </c>
      <c r="AE27" s="961"/>
      <c r="AF27" s="961"/>
      <c r="AG27" s="961"/>
      <c r="AH27" s="961"/>
      <c r="AI27" s="961"/>
      <c r="AJ27" s="961"/>
      <c r="AK27" s="961"/>
      <c r="AL27" s="961"/>
      <c r="AM27" s="961"/>
      <c r="AN27" s="961"/>
      <c r="AO27" s="961"/>
      <c r="AP27" s="961"/>
      <c r="AQ27" s="961"/>
      <c r="AR27" s="961"/>
      <c r="AS27" s="961"/>
      <c r="AT27" s="961"/>
      <c r="AU27" s="961"/>
      <c r="AV27" s="961"/>
      <c r="AW27" s="961"/>
      <c r="AX27" s="961"/>
      <c r="AY27" s="961"/>
      <c r="AZ27" s="961"/>
      <c r="BA27" s="961"/>
      <c r="BB27" s="961"/>
    </row>
    <row r="28" spans="1:54" ht="6" customHeight="1">
      <c r="A28" s="715"/>
      <c r="B28" s="715"/>
      <c r="C28" s="715"/>
      <c r="D28" s="715"/>
      <c r="E28" s="715"/>
      <c r="F28" s="98"/>
      <c r="G28" s="960"/>
      <c r="H28" s="960"/>
      <c r="I28" s="960"/>
      <c r="J28" s="960"/>
      <c r="K28" s="960"/>
      <c r="L28" s="960"/>
      <c r="M28" s="960"/>
      <c r="N28" s="960"/>
      <c r="O28" s="960"/>
      <c r="P28" s="960"/>
      <c r="Q28" s="960"/>
      <c r="R28" s="960"/>
      <c r="S28" s="960"/>
      <c r="T28" s="960"/>
      <c r="U28" s="960"/>
      <c r="V28" s="960"/>
      <c r="W28" s="960"/>
      <c r="X28" s="960"/>
      <c r="Y28" s="960"/>
      <c r="Z28" s="663"/>
      <c r="AA28" s="663"/>
      <c r="AB28" s="663"/>
      <c r="AC28" s="663"/>
      <c r="AD28" s="961"/>
      <c r="AE28" s="961"/>
      <c r="AF28" s="961"/>
      <c r="AG28" s="961"/>
      <c r="AH28" s="961"/>
      <c r="AI28" s="961"/>
      <c r="AJ28" s="961"/>
      <c r="AK28" s="961"/>
      <c r="AL28" s="961"/>
      <c r="AM28" s="961"/>
      <c r="AN28" s="961"/>
      <c r="AO28" s="961"/>
      <c r="AP28" s="961"/>
      <c r="AQ28" s="961"/>
      <c r="AR28" s="961"/>
      <c r="AS28" s="961"/>
      <c r="AT28" s="961"/>
      <c r="AU28" s="961"/>
      <c r="AV28" s="961"/>
      <c r="AW28" s="961"/>
      <c r="AX28" s="961"/>
      <c r="AY28" s="961"/>
      <c r="AZ28" s="961"/>
      <c r="BA28" s="961"/>
      <c r="BB28" s="961"/>
    </row>
    <row r="29" spans="1:54" ht="6" customHeight="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663"/>
      <c r="AA29" s="663"/>
      <c r="AB29" s="663"/>
      <c r="AC29" s="663"/>
      <c r="AD29" s="961"/>
      <c r="AE29" s="961"/>
      <c r="AF29" s="961"/>
      <c r="AG29" s="961"/>
      <c r="AH29" s="961"/>
      <c r="AI29" s="961"/>
      <c r="AJ29" s="961"/>
      <c r="AK29" s="961"/>
      <c r="AL29" s="961"/>
      <c r="AM29" s="961"/>
      <c r="AN29" s="961"/>
      <c r="AO29" s="961"/>
      <c r="AP29" s="961"/>
      <c r="AQ29" s="961"/>
      <c r="AR29" s="961"/>
      <c r="AS29" s="961"/>
      <c r="AT29" s="961"/>
      <c r="AU29" s="961"/>
      <c r="AV29" s="961"/>
      <c r="AW29" s="961"/>
      <c r="AX29" s="961"/>
      <c r="AY29" s="961"/>
      <c r="AZ29" s="961"/>
      <c r="BA29" s="961"/>
      <c r="BB29" s="961"/>
    </row>
    <row r="30" spans="1:54" ht="6" customHeight="1">
      <c r="A30" s="717" t="s">
        <v>383</v>
      </c>
      <c r="B30" s="717"/>
      <c r="C30" s="717"/>
      <c r="D30" s="717"/>
      <c r="E30" s="717"/>
      <c r="G30" s="962">
        <f>'01.入会申込書'!M35</f>
        <v>0</v>
      </c>
      <c r="H30" s="962"/>
      <c r="I30" s="962"/>
      <c r="J30" s="962"/>
      <c r="K30" s="962"/>
      <c r="L30" s="962"/>
      <c r="M30" s="962"/>
      <c r="N30" s="962"/>
      <c r="O30" s="962"/>
      <c r="P30" s="962"/>
      <c r="Q30" s="962"/>
      <c r="R30" s="962"/>
      <c r="S30" s="962"/>
      <c r="T30" s="962"/>
      <c r="U30" s="962"/>
      <c r="V30" s="962"/>
      <c r="W30" s="962"/>
      <c r="X30" s="962"/>
      <c r="Y30" s="962"/>
      <c r="Z30" s="663"/>
      <c r="AA30" s="663"/>
      <c r="AB30" s="663"/>
      <c r="AC30" s="663"/>
      <c r="AD30" s="754" t="str">
        <f>A15</f>
        <v>令和</v>
      </c>
      <c r="AE30" s="953"/>
      <c r="AF30" s="954">
        <f>'01.入会申込書'!AP25</f>
        <v>0</v>
      </c>
      <c r="AG30" s="954"/>
      <c r="AH30" s="951" t="s">
        <v>430</v>
      </c>
      <c r="AI30" s="955">
        <f>'01.入会申込書'!AT25</f>
        <v>0</v>
      </c>
      <c r="AJ30" s="956"/>
      <c r="AK30" s="951" t="s">
        <v>431</v>
      </c>
      <c r="AL30" s="955">
        <f>'01.入会申込書'!AX25</f>
        <v>0</v>
      </c>
      <c r="AM30" s="956"/>
      <c r="AN30" s="951" t="s">
        <v>432</v>
      </c>
      <c r="AO30" s="15"/>
      <c r="AP30" s="15"/>
      <c r="AQ30" s="15"/>
      <c r="AR30" s="15"/>
      <c r="AS30" s="15"/>
      <c r="AT30" s="15"/>
      <c r="AU30" s="15"/>
      <c r="AV30" s="15"/>
      <c r="AW30" s="15"/>
      <c r="AX30" s="15"/>
      <c r="AY30" s="15"/>
      <c r="AZ30" s="15"/>
      <c r="BA30" s="15"/>
      <c r="BB30" s="15"/>
    </row>
    <row r="31" spans="1:54" ht="6" customHeight="1">
      <c r="A31" s="717"/>
      <c r="B31" s="717"/>
      <c r="C31" s="717"/>
      <c r="D31" s="717"/>
      <c r="E31" s="717"/>
      <c r="F31" s="64"/>
      <c r="G31" s="962"/>
      <c r="H31" s="962"/>
      <c r="I31" s="962"/>
      <c r="J31" s="962"/>
      <c r="K31" s="962"/>
      <c r="L31" s="962"/>
      <c r="M31" s="962"/>
      <c r="N31" s="962"/>
      <c r="O31" s="962"/>
      <c r="P31" s="962"/>
      <c r="Q31" s="962"/>
      <c r="R31" s="962"/>
      <c r="S31" s="962"/>
      <c r="T31" s="962"/>
      <c r="U31" s="962"/>
      <c r="V31" s="962"/>
      <c r="W31" s="962"/>
      <c r="X31" s="962"/>
      <c r="Y31" s="962"/>
      <c r="Z31" s="663"/>
      <c r="AA31" s="663"/>
      <c r="AB31" s="663"/>
      <c r="AC31" s="663"/>
      <c r="AD31" s="953"/>
      <c r="AE31" s="953"/>
      <c r="AF31" s="954"/>
      <c r="AG31" s="954"/>
      <c r="AH31" s="954"/>
      <c r="AI31" s="956"/>
      <c r="AJ31" s="956"/>
      <c r="AK31" s="954"/>
      <c r="AL31" s="956"/>
      <c r="AM31" s="956"/>
      <c r="AN31" s="954"/>
      <c r="AO31" s="15"/>
      <c r="AP31" s="15"/>
      <c r="AQ31" s="15"/>
      <c r="AR31" s="15"/>
      <c r="AS31" s="15"/>
      <c r="AT31" s="15"/>
      <c r="AU31" s="15"/>
      <c r="AV31" s="15"/>
      <c r="AW31" s="15"/>
      <c r="AX31" s="15"/>
      <c r="AY31" s="15"/>
      <c r="AZ31" s="15"/>
      <c r="BA31" s="15"/>
      <c r="BB31" s="15"/>
    </row>
    <row r="32" spans="1:54" ht="6" customHeight="1">
      <c r="A32" s="717"/>
      <c r="B32" s="717"/>
      <c r="C32" s="717"/>
      <c r="D32" s="717"/>
      <c r="E32" s="717"/>
      <c r="F32" s="64"/>
      <c r="G32" s="962"/>
      <c r="H32" s="962"/>
      <c r="I32" s="962"/>
      <c r="J32" s="962"/>
      <c r="K32" s="962"/>
      <c r="L32" s="962"/>
      <c r="M32" s="962"/>
      <c r="N32" s="962"/>
      <c r="O32" s="962"/>
      <c r="P32" s="962"/>
      <c r="Q32" s="962"/>
      <c r="R32" s="962"/>
      <c r="S32" s="962"/>
      <c r="T32" s="962"/>
      <c r="U32" s="962"/>
      <c r="V32" s="962"/>
      <c r="W32" s="962"/>
      <c r="X32" s="962"/>
      <c r="Y32" s="962"/>
      <c r="Z32" s="663"/>
      <c r="AA32" s="663"/>
      <c r="AB32" s="663"/>
      <c r="AC32" s="663"/>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row>
    <row r="33" spans="1:54" ht="6" customHeight="1">
      <c r="A33" s="717"/>
      <c r="B33" s="717"/>
      <c r="C33" s="717"/>
      <c r="D33" s="717"/>
      <c r="E33" s="717"/>
      <c r="F33"/>
      <c r="G33" s="962"/>
      <c r="H33" s="962"/>
      <c r="I33" s="962"/>
      <c r="J33" s="962"/>
      <c r="K33" s="962"/>
      <c r="L33" s="962"/>
      <c r="M33" s="962"/>
      <c r="N33" s="962"/>
      <c r="O33" s="962"/>
      <c r="P33" s="962"/>
      <c r="Q33" s="962"/>
      <c r="R33" s="962"/>
      <c r="S33" s="962"/>
      <c r="T33" s="962"/>
      <c r="U33" s="962"/>
      <c r="V33" s="962"/>
      <c r="W33" s="962"/>
      <c r="X33" s="962"/>
      <c r="Y33" s="962"/>
      <c r="Z33" s="663"/>
      <c r="AA33" s="663"/>
      <c r="AB33" s="663"/>
      <c r="AC33" s="663"/>
      <c r="AD33" s="949"/>
      <c r="AE33" s="949"/>
      <c r="AF33" s="949"/>
      <c r="AG33" s="949"/>
      <c r="AH33" s="949"/>
      <c r="AI33" s="949"/>
      <c r="AJ33" s="949"/>
      <c r="AK33" s="949"/>
      <c r="AL33" s="949"/>
      <c r="AM33" s="949"/>
      <c r="AN33" s="949"/>
      <c r="AO33" s="949"/>
      <c r="AP33" s="949"/>
      <c r="AQ33" s="949"/>
      <c r="AR33" s="949"/>
      <c r="AS33" s="949"/>
      <c r="AT33" s="949"/>
      <c r="AU33" s="949"/>
      <c r="AV33" s="949"/>
      <c r="AW33" s="949"/>
      <c r="AX33" s="949"/>
      <c r="AY33" s="949"/>
      <c r="AZ33" s="949"/>
      <c r="BA33" s="949"/>
      <c r="BB33" s="949"/>
    </row>
    <row r="34" spans="1:54" ht="6" customHeight="1">
      <c r="A34" s="717"/>
      <c r="B34" s="717"/>
      <c r="C34" s="717"/>
      <c r="D34" s="717"/>
      <c r="E34" s="717"/>
      <c r="F34"/>
      <c r="G34" s="962"/>
      <c r="H34" s="962"/>
      <c r="I34" s="962"/>
      <c r="J34" s="962"/>
      <c r="K34" s="962"/>
      <c r="L34" s="962"/>
      <c r="M34" s="962"/>
      <c r="N34" s="962"/>
      <c r="O34" s="962"/>
      <c r="P34" s="962"/>
      <c r="Q34" s="962"/>
      <c r="R34" s="962"/>
      <c r="S34" s="962"/>
      <c r="T34" s="962"/>
      <c r="U34" s="962"/>
      <c r="V34" s="962"/>
      <c r="W34" s="962"/>
      <c r="X34" s="962"/>
      <c r="Y34" s="962"/>
      <c r="Z34" s="663"/>
      <c r="AA34" s="663"/>
      <c r="AB34" s="663"/>
      <c r="AC34" s="663"/>
      <c r="AD34" s="949"/>
      <c r="AE34" s="949"/>
      <c r="AF34" s="949"/>
      <c r="AG34" s="949"/>
      <c r="AH34" s="949"/>
      <c r="AI34" s="949"/>
      <c r="AJ34" s="949"/>
      <c r="AK34" s="949"/>
      <c r="AL34" s="949"/>
      <c r="AM34" s="949"/>
      <c r="AN34" s="949"/>
      <c r="AO34" s="949"/>
      <c r="AP34" s="949"/>
      <c r="AQ34" s="949"/>
      <c r="AR34" s="949"/>
      <c r="AS34" s="949"/>
      <c r="AT34" s="949"/>
      <c r="AU34" s="949"/>
      <c r="AV34" s="949"/>
      <c r="AW34" s="949"/>
      <c r="AX34" s="949"/>
      <c r="AY34" s="949"/>
      <c r="AZ34" s="949"/>
      <c r="BA34" s="949"/>
      <c r="BB34" s="949"/>
    </row>
    <row r="35" spans="1:54" ht="6" customHeight="1">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663"/>
      <c r="AA35" s="663"/>
      <c r="AB35" s="663"/>
      <c r="AC35" s="663"/>
      <c r="AD35" s="949"/>
      <c r="AE35" s="949"/>
      <c r="AF35" s="949"/>
      <c r="AG35" s="949"/>
      <c r="AH35" s="949"/>
      <c r="AI35" s="949"/>
      <c r="AJ35" s="949"/>
      <c r="AK35" s="949"/>
      <c r="AL35" s="949"/>
      <c r="AM35" s="949"/>
      <c r="AN35" s="949"/>
      <c r="AO35" s="949"/>
      <c r="AP35" s="949"/>
      <c r="AQ35" s="949"/>
      <c r="AR35" s="949"/>
      <c r="AS35" s="949"/>
      <c r="AT35" s="949"/>
      <c r="AU35" s="949"/>
      <c r="AV35" s="949"/>
      <c r="AW35" s="949"/>
      <c r="AX35" s="949"/>
      <c r="AY35" s="949"/>
      <c r="AZ35" s="949"/>
      <c r="BA35" s="949"/>
      <c r="BB35" s="949"/>
    </row>
    <row r="36" spans="1:54" ht="6" customHeight="1">
      <c r="A36" s="717" t="s">
        <v>442</v>
      </c>
      <c r="B36" s="717"/>
      <c r="C36" s="717"/>
      <c r="D36" s="717"/>
      <c r="E36" s="717"/>
      <c r="G36" s="962">
        <f>'01.入会申込書'!M47</f>
        <v>0</v>
      </c>
      <c r="H36" s="962"/>
      <c r="I36" s="962"/>
      <c r="J36" s="962"/>
      <c r="K36" s="962"/>
      <c r="L36" s="962"/>
      <c r="M36" s="962"/>
      <c r="N36" s="962"/>
      <c r="O36" s="962"/>
      <c r="P36" s="962"/>
      <c r="Q36" s="962"/>
      <c r="R36" s="962"/>
      <c r="S36" s="962"/>
      <c r="T36" s="962"/>
      <c r="U36" s="962"/>
      <c r="V36" s="962"/>
      <c r="W36" s="962"/>
      <c r="X36" s="962"/>
      <c r="Y36" s="962"/>
      <c r="Z36" s="663"/>
      <c r="AA36" s="663"/>
      <c r="AB36" s="663"/>
      <c r="AC36" s="663"/>
      <c r="AD36" s="966" t="s">
        <v>443</v>
      </c>
      <c r="AE36" s="754"/>
      <c r="AF36" s="754"/>
      <c r="AG36" s="754"/>
      <c r="AH36" s="754"/>
      <c r="AI36" s="967" t="s">
        <v>444</v>
      </c>
      <c r="AJ36" s="950"/>
      <c r="AK36" s="950"/>
      <c r="AL36" s="950"/>
      <c r="AM36" s="968"/>
      <c r="AN36" s="968"/>
      <c r="AO36" s="968"/>
      <c r="AP36" s="968"/>
      <c r="AQ36" s="968"/>
      <c r="AR36" s="968"/>
      <c r="AS36" s="968"/>
      <c r="AT36" s="968"/>
      <c r="AU36" s="968"/>
      <c r="AV36" s="968"/>
      <c r="AW36" s="968"/>
      <c r="AX36" s="968"/>
      <c r="AY36" s="968"/>
      <c r="AZ36" s="968"/>
      <c r="BA36" s="968"/>
      <c r="BB36" s="968"/>
    </row>
    <row r="37" spans="1:54" ht="6" customHeight="1">
      <c r="A37" s="717"/>
      <c r="B37" s="717"/>
      <c r="C37" s="717"/>
      <c r="D37" s="717"/>
      <c r="E37" s="717"/>
      <c r="F37"/>
      <c r="G37" s="962"/>
      <c r="H37" s="962"/>
      <c r="I37" s="962"/>
      <c r="J37" s="962"/>
      <c r="K37" s="962"/>
      <c r="L37" s="962"/>
      <c r="M37" s="962"/>
      <c r="N37" s="962"/>
      <c r="O37" s="962"/>
      <c r="P37" s="962"/>
      <c r="Q37" s="962"/>
      <c r="R37" s="962"/>
      <c r="S37" s="962"/>
      <c r="T37" s="962"/>
      <c r="U37" s="962"/>
      <c r="V37" s="962"/>
      <c r="W37" s="962"/>
      <c r="X37" s="962"/>
      <c r="Y37" s="962"/>
      <c r="Z37" s="663"/>
      <c r="AA37" s="663"/>
      <c r="AB37" s="663"/>
      <c r="AC37" s="663"/>
      <c r="AD37" s="754"/>
      <c r="AE37" s="754"/>
      <c r="AF37" s="754"/>
      <c r="AG37" s="754"/>
      <c r="AH37" s="754"/>
      <c r="AI37" s="950"/>
      <c r="AJ37" s="950"/>
      <c r="AK37" s="950"/>
      <c r="AL37" s="950"/>
      <c r="AM37" s="968"/>
      <c r="AN37" s="968"/>
      <c r="AO37" s="968"/>
      <c r="AP37" s="968"/>
      <c r="AQ37" s="968"/>
      <c r="AR37" s="968"/>
      <c r="AS37" s="968"/>
      <c r="AT37" s="968"/>
      <c r="AU37" s="968"/>
      <c r="AV37" s="968"/>
      <c r="AW37" s="968"/>
      <c r="AX37" s="968"/>
      <c r="AY37" s="968"/>
      <c r="AZ37" s="968"/>
      <c r="BA37" s="968"/>
      <c r="BB37" s="968"/>
    </row>
    <row r="38" spans="1:54" ht="6" customHeight="1">
      <c r="A38" s="717"/>
      <c r="B38" s="717"/>
      <c r="C38" s="717"/>
      <c r="D38" s="717"/>
      <c r="E38" s="717"/>
      <c r="F38"/>
      <c r="G38" s="962"/>
      <c r="H38" s="962"/>
      <c r="I38" s="962"/>
      <c r="J38" s="962"/>
      <c r="K38" s="962"/>
      <c r="L38" s="962"/>
      <c r="M38" s="962"/>
      <c r="N38" s="962"/>
      <c r="O38" s="962"/>
      <c r="P38" s="962"/>
      <c r="Q38" s="962"/>
      <c r="R38" s="962"/>
      <c r="S38" s="962"/>
      <c r="T38" s="962"/>
      <c r="U38" s="962"/>
      <c r="V38" s="962"/>
      <c r="W38" s="962"/>
      <c r="X38" s="962"/>
      <c r="Y38" s="962"/>
      <c r="Z38" s="663"/>
      <c r="AA38" s="663"/>
      <c r="AB38" s="663"/>
      <c r="AC38" s="663"/>
      <c r="AD38" s="754"/>
      <c r="AE38" s="754"/>
      <c r="AF38" s="754"/>
      <c r="AG38" s="754"/>
      <c r="AH38" s="754"/>
      <c r="AI38" s="950"/>
      <c r="AJ38" s="950"/>
      <c r="AK38" s="950"/>
      <c r="AL38" s="950"/>
      <c r="AM38" s="968"/>
      <c r="AN38" s="968"/>
      <c r="AO38" s="968"/>
      <c r="AP38" s="968"/>
      <c r="AQ38" s="968"/>
      <c r="AR38" s="968"/>
      <c r="AS38" s="968"/>
      <c r="AT38" s="968"/>
      <c r="AU38" s="968"/>
      <c r="AV38" s="968"/>
      <c r="AW38" s="968"/>
      <c r="AX38" s="968"/>
      <c r="AY38" s="968"/>
      <c r="AZ38" s="968"/>
      <c r="BA38" s="968"/>
      <c r="BB38" s="968"/>
    </row>
    <row r="39" spans="1:54" ht="6" customHeight="1">
      <c r="A39" s="717"/>
      <c r="B39" s="717"/>
      <c r="C39" s="717"/>
      <c r="D39" s="717"/>
      <c r="E39" s="717"/>
      <c r="F39"/>
      <c r="G39" s="962"/>
      <c r="H39" s="962"/>
      <c r="I39" s="962"/>
      <c r="J39" s="962"/>
      <c r="K39" s="962"/>
      <c r="L39" s="962"/>
      <c r="M39" s="962"/>
      <c r="N39" s="962"/>
      <c r="O39" s="962"/>
      <c r="P39" s="962"/>
      <c r="Q39" s="962"/>
      <c r="R39" s="962"/>
      <c r="S39" s="962"/>
      <c r="T39" s="962"/>
      <c r="U39" s="962"/>
      <c r="V39" s="962"/>
      <c r="W39" s="962"/>
      <c r="X39" s="962"/>
      <c r="Y39" s="962"/>
      <c r="Z39" s="663"/>
      <c r="AA39" s="663"/>
      <c r="AB39" s="663"/>
      <c r="AC39" s="663"/>
      <c r="AD39" s="754"/>
      <c r="AE39" s="754"/>
      <c r="AF39" s="754"/>
      <c r="AG39" s="754"/>
      <c r="AH39" s="754"/>
      <c r="AI39" s="950"/>
      <c r="AJ39" s="950"/>
      <c r="AK39" s="950"/>
      <c r="AL39" s="950"/>
      <c r="AM39" s="968"/>
      <c r="AN39" s="968"/>
      <c r="AO39" s="968"/>
      <c r="AP39" s="968"/>
      <c r="AQ39" s="968"/>
      <c r="AR39" s="968"/>
      <c r="AS39" s="968"/>
      <c r="AT39" s="968"/>
      <c r="AU39" s="968"/>
      <c r="AV39" s="968"/>
      <c r="AW39" s="968"/>
      <c r="AX39" s="968"/>
      <c r="AY39" s="968"/>
      <c r="AZ39" s="968"/>
      <c r="BA39" s="968"/>
      <c r="BB39" s="968"/>
    </row>
    <row r="40" spans="1:54" ht="6" customHeight="1">
      <c r="A40" s="717"/>
      <c r="B40" s="717"/>
      <c r="C40" s="717"/>
      <c r="D40" s="717"/>
      <c r="E40" s="717"/>
      <c r="F40"/>
      <c r="G40" s="962"/>
      <c r="H40" s="962"/>
      <c r="I40" s="962"/>
      <c r="J40" s="962"/>
      <c r="K40" s="962"/>
      <c r="L40" s="962"/>
      <c r="M40" s="962"/>
      <c r="N40" s="962"/>
      <c r="O40" s="962"/>
      <c r="P40" s="962"/>
      <c r="Q40" s="962"/>
      <c r="R40" s="962"/>
      <c r="S40" s="962"/>
      <c r="T40" s="962"/>
      <c r="U40" s="962"/>
      <c r="V40" s="962"/>
      <c r="W40" s="962"/>
      <c r="X40" s="962"/>
      <c r="Y40" s="962"/>
      <c r="Z40" s="663"/>
      <c r="AA40" s="663"/>
      <c r="AB40" s="663"/>
      <c r="AC40" s="663"/>
      <c r="AD40" s="754"/>
      <c r="AE40" s="754"/>
      <c r="AF40" s="754"/>
      <c r="AG40" s="754"/>
      <c r="AH40" s="754"/>
      <c r="AI40" s="967" t="s">
        <v>445</v>
      </c>
      <c r="AJ40" s="950"/>
      <c r="AK40" s="950"/>
      <c r="AL40" s="950"/>
      <c r="AM40" s="969" t="str">
        <f>'01.入会申込書'!M52</f>
        <v>　</v>
      </c>
      <c r="AN40" s="969"/>
      <c r="AO40" s="969"/>
      <c r="AP40" s="969"/>
      <c r="AQ40" s="969"/>
      <c r="AR40" s="969"/>
      <c r="AS40" s="969"/>
      <c r="AT40" s="969"/>
      <c r="AU40" s="969"/>
      <c r="AV40" s="969"/>
      <c r="AW40" s="969"/>
      <c r="AX40" s="969"/>
      <c r="AY40" s="969"/>
      <c r="AZ40" s="969"/>
      <c r="BA40" s="969"/>
      <c r="BB40" s="969"/>
    </row>
    <row r="41" spans="1:54" ht="6" customHeight="1">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663"/>
      <c r="AA41" s="663"/>
      <c r="AB41" s="663"/>
      <c r="AC41" s="663"/>
      <c r="AD41" s="754"/>
      <c r="AE41" s="754"/>
      <c r="AF41" s="754"/>
      <c r="AG41" s="754"/>
      <c r="AH41" s="754"/>
      <c r="AI41" s="950"/>
      <c r="AJ41" s="950"/>
      <c r="AK41" s="950"/>
      <c r="AL41" s="950"/>
      <c r="AM41" s="969"/>
      <c r="AN41" s="969"/>
      <c r="AO41" s="969"/>
      <c r="AP41" s="969"/>
      <c r="AQ41" s="969"/>
      <c r="AR41" s="969"/>
      <c r="AS41" s="969"/>
      <c r="AT41" s="969"/>
      <c r="AU41" s="969"/>
      <c r="AV41" s="969"/>
      <c r="AW41" s="969"/>
      <c r="AX41" s="969"/>
      <c r="AY41" s="969"/>
      <c r="AZ41" s="969"/>
      <c r="BA41" s="969"/>
      <c r="BB41" s="969"/>
    </row>
    <row r="42" spans="1:54" ht="6" customHeight="1">
      <c r="A42" s="970" t="s">
        <v>446</v>
      </c>
      <c r="B42" s="970"/>
      <c r="C42" s="970"/>
      <c r="D42" s="970"/>
      <c r="E42" s="970"/>
      <c r="F42" s="970"/>
      <c r="G42" s="970"/>
      <c r="H42" s="970"/>
      <c r="I42" s="970"/>
      <c r="J42" s="970"/>
      <c r="K42" s="970"/>
      <c r="L42" s="970"/>
      <c r="M42" s="970"/>
      <c r="N42" s="970"/>
      <c r="O42" s="970"/>
      <c r="P42" s="970"/>
      <c r="Q42" s="970"/>
      <c r="R42" s="970"/>
      <c r="S42" s="970"/>
      <c r="T42" s="970"/>
      <c r="U42" s="970"/>
      <c r="V42" s="970"/>
      <c r="W42" s="970"/>
      <c r="X42" s="970"/>
      <c r="Y42" s="970"/>
      <c r="Z42" s="663"/>
      <c r="AA42" s="663"/>
      <c r="AB42" s="663"/>
      <c r="AC42" s="663"/>
      <c r="AD42" s="754"/>
      <c r="AE42" s="754"/>
      <c r="AF42" s="754"/>
      <c r="AG42" s="754"/>
      <c r="AH42" s="754"/>
      <c r="AI42" s="950"/>
      <c r="AJ42" s="950"/>
      <c r="AK42" s="950"/>
      <c r="AL42" s="950"/>
      <c r="AM42" s="969"/>
      <c r="AN42" s="969"/>
      <c r="AO42" s="969"/>
      <c r="AP42" s="969"/>
      <c r="AQ42" s="969"/>
      <c r="AR42" s="969"/>
      <c r="AS42" s="969"/>
      <c r="AT42" s="969"/>
      <c r="AU42" s="969"/>
      <c r="AV42" s="969"/>
      <c r="AW42" s="969"/>
      <c r="AX42" s="969"/>
      <c r="AY42" s="969"/>
      <c r="AZ42" s="969"/>
      <c r="BA42" s="969"/>
      <c r="BB42" s="969"/>
    </row>
    <row r="43" spans="1:54" ht="6" customHeight="1">
      <c r="A43" s="947"/>
      <c r="B43" s="947"/>
      <c r="C43" s="947"/>
      <c r="D43" s="947"/>
      <c r="E43" s="947"/>
      <c r="F43" s="947"/>
      <c r="G43" s="947"/>
      <c r="H43" s="947"/>
      <c r="I43" s="947"/>
      <c r="J43" s="947"/>
      <c r="K43" s="947"/>
      <c r="L43" s="947"/>
      <c r="M43" s="947"/>
      <c r="N43" s="947"/>
      <c r="O43" s="947"/>
      <c r="P43" s="947"/>
      <c r="Q43" s="947"/>
      <c r="R43" s="947"/>
      <c r="S43" s="947"/>
      <c r="T43" s="947"/>
      <c r="U43" s="947"/>
      <c r="V43" s="947"/>
      <c r="W43" s="947"/>
      <c r="X43" s="947"/>
      <c r="Y43" s="947"/>
      <c r="Z43" s="663"/>
      <c r="AA43" s="663"/>
      <c r="AB43" s="663"/>
      <c r="AC43" s="663"/>
      <c r="AD43" s="754"/>
      <c r="AE43" s="754"/>
      <c r="AF43" s="754"/>
      <c r="AG43" s="754"/>
      <c r="AH43" s="754"/>
      <c r="AI43" s="950"/>
      <c r="AJ43" s="950"/>
      <c r="AK43" s="950"/>
      <c r="AL43" s="950"/>
      <c r="AM43" s="969"/>
      <c r="AN43" s="969"/>
      <c r="AO43" s="969"/>
      <c r="AP43" s="969"/>
      <c r="AQ43" s="969"/>
      <c r="AR43" s="969"/>
      <c r="AS43" s="969"/>
      <c r="AT43" s="969"/>
      <c r="AU43" s="969"/>
      <c r="AV43" s="969"/>
      <c r="AW43" s="969"/>
      <c r="AX43" s="969"/>
      <c r="AY43" s="969"/>
      <c r="AZ43" s="969"/>
      <c r="BA43" s="969"/>
      <c r="BB43" s="969"/>
    </row>
    <row r="44" spans="1:54" ht="6" customHeight="1">
      <c r="A44" s="947"/>
      <c r="B44" s="947"/>
      <c r="C44" s="947"/>
      <c r="D44" s="947"/>
      <c r="E44" s="947"/>
      <c r="F44" s="947"/>
      <c r="G44" s="947"/>
      <c r="H44" s="947"/>
      <c r="I44" s="947"/>
      <c r="J44" s="947"/>
      <c r="K44" s="947"/>
      <c r="L44" s="947"/>
      <c r="M44" s="947"/>
      <c r="N44" s="947"/>
      <c r="O44" s="947"/>
      <c r="P44" s="947"/>
      <c r="Q44" s="947"/>
      <c r="R44" s="947"/>
      <c r="S44" s="947"/>
      <c r="T44" s="947"/>
      <c r="U44" s="947"/>
      <c r="V44" s="947"/>
      <c r="W44" s="947"/>
      <c r="X44" s="947"/>
      <c r="Y44" s="947"/>
      <c r="Z44" s="663"/>
      <c r="AA44" s="663"/>
      <c r="AB44" s="663"/>
      <c r="AC44" s="663"/>
      <c r="AD44" s="754"/>
      <c r="AE44" s="754"/>
      <c r="AF44" s="754"/>
      <c r="AG44" s="754"/>
      <c r="AH44" s="754"/>
      <c r="AI44" s="967" t="s">
        <v>384</v>
      </c>
      <c r="AJ44" s="950"/>
      <c r="AK44" s="950"/>
      <c r="AL44" s="950"/>
      <c r="AM44" s="951"/>
      <c r="AN44" s="951"/>
      <c r="AO44" s="951"/>
      <c r="AP44" s="951"/>
      <c r="AQ44" s="951"/>
      <c r="AR44" s="951"/>
      <c r="AS44" s="951"/>
      <c r="AT44" s="951"/>
      <c r="AU44" s="951"/>
      <c r="AV44" s="951"/>
      <c r="AW44" s="951"/>
      <c r="AX44" s="951"/>
      <c r="AY44" s="951"/>
      <c r="AZ44" s="754" t="s">
        <v>447</v>
      </c>
      <c r="BA44" s="754"/>
      <c r="BB44" s="754"/>
    </row>
    <row r="45" spans="1:54" ht="6" customHeight="1">
      <c r="A45" s="947"/>
      <c r="B45" s="947"/>
      <c r="C45" s="947"/>
      <c r="D45" s="947"/>
      <c r="E45" s="947"/>
      <c r="F45" s="947"/>
      <c r="G45" s="947"/>
      <c r="H45" s="947"/>
      <c r="I45" s="947"/>
      <c r="J45" s="947"/>
      <c r="K45" s="947"/>
      <c r="L45" s="947"/>
      <c r="M45" s="947"/>
      <c r="N45" s="947"/>
      <c r="O45" s="947"/>
      <c r="P45" s="947"/>
      <c r="Q45" s="947"/>
      <c r="R45" s="947"/>
      <c r="S45" s="947"/>
      <c r="T45" s="947"/>
      <c r="U45" s="947"/>
      <c r="V45" s="947"/>
      <c r="W45" s="947"/>
      <c r="X45" s="947"/>
      <c r="Y45" s="947"/>
      <c r="Z45" s="663"/>
      <c r="AA45" s="663"/>
      <c r="AB45" s="663"/>
      <c r="AC45" s="663"/>
      <c r="AD45" s="754"/>
      <c r="AE45" s="754"/>
      <c r="AF45" s="754"/>
      <c r="AG45" s="754"/>
      <c r="AH45" s="754"/>
      <c r="AI45" s="950"/>
      <c r="AJ45" s="950"/>
      <c r="AK45" s="950"/>
      <c r="AL45" s="950"/>
      <c r="AM45" s="951"/>
      <c r="AN45" s="951"/>
      <c r="AO45" s="951"/>
      <c r="AP45" s="951"/>
      <c r="AQ45" s="951"/>
      <c r="AR45" s="951"/>
      <c r="AS45" s="951"/>
      <c r="AT45" s="951"/>
      <c r="AU45" s="951"/>
      <c r="AV45" s="951"/>
      <c r="AW45" s="951"/>
      <c r="AX45" s="951"/>
      <c r="AY45" s="951"/>
      <c r="AZ45" s="754"/>
      <c r="BA45" s="754"/>
      <c r="BB45" s="754"/>
    </row>
    <row r="46" spans="1:54" ht="6" customHeight="1">
      <c r="A46" s="947"/>
      <c r="B46" s="947"/>
      <c r="C46" s="947"/>
      <c r="D46" s="947"/>
      <c r="E46" s="947"/>
      <c r="F46" s="947"/>
      <c r="G46" s="947"/>
      <c r="H46" s="947"/>
      <c r="I46" s="947"/>
      <c r="J46" s="947"/>
      <c r="K46" s="947"/>
      <c r="L46" s="947"/>
      <c r="M46" s="947"/>
      <c r="N46" s="947"/>
      <c r="O46" s="947"/>
      <c r="P46" s="947"/>
      <c r="Q46" s="947"/>
      <c r="R46" s="947"/>
      <c r="S46" s="947"/>
      <c r="T46" s="947"/>
      <c r="U46" s="947"/>
      <c r="V46" s="947"/>
      <c r="W46" s="947"/>
      <c r="X46" s="947"/>
      <c r="Y46" s="947"/>
      <c r="Z46" s="663"/>
      <c r="AA46" s="663"/>
      <c r="AB46" s="663"/>
      <c r="AC46" s="663"/>
      <c r="AD46" s="754"/>
      <c r="AE46" s="754"/>
      <c r="AF46" s="754"/>
      <c r="AG46" s="754"/>
      <c r="AH46" s="754"/>
      <c r="AI46" s="950"/>
      <c r="AJ46" s="950"/>
      <c r="AK46" s="950"/>
      <c r="AL46" s="950"/>
      <c r="AM46" s="951"/>
      <c r="AN46" s="951"/>
      <c r="AO46" s="951"/>
      <c r="AP46" s="951"/>
      <c r="AQ46" s="951"/>
      <c r="AR46" s="951"/>
      <c r="AS46" s="951"/>
      <c r="AT46" s="951"/>
      <c r="AU46" s="951"/>
      <c r="AV46" s="951"/>
      <c r="AW46" s="951"/>
      <c r="AX46" s="951"/>
      <c r="AY46" s="951"/>
      <c r="AZ46" s="754"/>
      <c r="BA46" s="754"/>
      <c r="BB46" s="754"/>
    </row>
    <row r="47" spans="1:54" ht="6" customHeight="1">
      <c r="A47" s="947"/>
      <c r="B47" s="947"/>
      <c r="C47" s="947"/>
      <c r="D47" s="947"/>
      <c r="E47" s="947"/>
      <c r="F47" s="947"/>
      <c r="G47" s="947"/>
      <c r="H47" s="947"/>
      <c r="I47" s="947"/>
      <c r="J47" s="947"/>
      <c r="K47" s="947"/>
      <c r="L47" s="947"/>
      <c r="M47" s="947"/>
      <c r="N47" s="947"/>
      <c r="O47" s="947"/>
      <c r="P47" s="947"/>
      <c r="Q47" s="947"/>
      <c r="R47" s="947"/>
      <c r="S47" s="947"/>
      <c r="T47" s="947"/>
      <c r="U47" s="947"/>
      <c r="V47" s="947"/>
      <c r="W47" s="947"/>
      <c r="X47" s="947"/>
      <c r="Y47" s="947"/>
      <c r="Z47" s="663"/>
      <c r="AA47" s="663"/>
      <c r="AB47" s="663"/>
      <c r="AC47" s="663"/>
      <c r="AD47" s="754"/>
      <c r="AE47" s="754"/>
      <c r="AF47" s="754"/>
      <c r="AG47" s="754"/>
      <c r="AH47" s="754"/>
      <c r="AI47" s="950"/>
      <c r="AJ47" s="950"/>
      <c r="AK47" s="950"/>
      <c r="AL47" s="950"/>
      <c r="AM47" s="951"/>
      <c r="AN47" s="951"/>
      <c r="AO47" s="951"/>
      <c r="AP47" s="951"/>
      <c r="AQ47" s="951"/>
      <c r="AR47" s="951"/>
      <c r="AS47" s="951"/>
      <c r="AT47" s="951"/>
      <c r="AU47" s="951"/>
      <c r="AV47" s="951"/>
      <c r="AW47" s="951"/>
      <c r="AX47" s="951"/>
      <c r="AY47" s="951"/>
      <c r="AZ47" s="754"/>
      <c r="BA47" s="754"/>
      <c r="BB47" s="754"/>
    </row>
    <row r="48" spans="1:54" ht="6" customHeight="1">
      <c r="A48" s="947"/>
      <c r="B48" s="947"/>
      <c r="C48" s="947"/>
      <c r="D48" s="947"/>
      <c r="E48" s="947"/>
      <c r="F48" s="947"/>
      <c r="G48" s="947"/>
      <c r="H48" s="947"/>
      <c r="I48" s="947"/>
      <c r="J48" s="947"/>
      <c r="K48" s="947"/>
      <c r="L48" s="947"/>
      <c r="M48" s="947"/>
      <c r="N48" s="947"/>
      <c r="O48" s="947"/>
      <c r="P48" s="947"/>
      <c r="Q48" s="947"/>
      <c r="R48" s="947"/>
      <c r="S48" s="947"/>
      <c r="T48" s="947"/>
      <c r="U48" s="947"/>
      <c r="V48" s="947"/>
      <c r="W48" s="947"/>
      <c r="X48" s="947"/>
      <c r="Y48" s="947"/>
      <c r="Z48" s="663"/>
      <c r="AA48" s="663"/>
      <c r="AB48" s="663"/>
      <c r="AC48" s="663"/>
      <c r="AD48" s="754"/>
      <c r="AE48" s="754"/>
      <c r="AF48" s="754"/>
      <c r="AG48" s="754"/>
      <c r="AH48" s="754"/>
      <c r="AI48" s="967" t="s">
        <v>448</v>
      </c>
      <c r="AJ48" s="950"/>
      <c r="AK48" s="950"/>
      <c r="AL48" s="950"/>
      <c r="AM48" s="13"/>
      <c r="AN48" s="13"/>
      <c r="AO48" s="13"/>
      <c r="AP48" s="13"/>
      <c r="AQ48" s="13"/>
      <c r="AR48" s="13"/>
      <c r="AS48" s="13"/>
      <c r="AT48" s="13"/>
      <c r="AU48" s="13"/>
      <c r="AV48" s="13"/>
      <c r="AW48" s="13"/>
      <c r="AX48" s="13"/>
      <c r="AY48" s="13"/>
      <c r="AZ48" s="13"/>
      <c r="BA48" s="13"/>
      <c r="BB48" s="13"/>
    </row>
    <row r="49" spans="1:54" ht="6" customHeight="1">
      <c r="A49" s="949" t="s">
        <v>449</v>
      </c>
      <c r="B49" s="950"/>
      <c r="C49" s="950"/>
      <c r="D49" s="950"/>
      <c r="E49" s="950"/>
      <c r="F49" s="950"/>
      <c r="G49" s="950"/>
      <c r="H49" s="950"/>
      <c r="I49" s="950"/>
      <c r="J49" s="950"/>
      <c r="K49" s="950"/>
      <c r="L49" s="950"/>
      <c r="M49" s="950"/>
      <c r="N49" s="950"/>
      <c r="O49" s="950"/>
      <c r="P49" s="950"/>
      <c r="Q49" s="950"/>
      <c r="R49" s="950"/>
      <c r="S49" s="950"/>
      <c r="T49" s="950"/>
      <c r="U49" s="950"/>
      <c r="V49" s="950"/>
      <c r="W49" s="950"/>
      <c r="X49" s="950"/>
      <c r="Y49" s="950"/>
      <c r="Z49" s="663"/>
      <c r="AA49" s="663"/>
      <c r="AB49" s="663"/>
      <c r="AC49" s="663"/>
      <c r="AD49" s="754"/>
      <c r="AE49" s="754"/>
      <c r="AF49" s="754"/>
      <c r="AG49" s="754"/>
      <c r="AH49" s="754"/>
      <c r="AI49" s="950"/>
      <c r="AJ49" s="950"/>
      <c r="AK49" s="950"/>
      <c r="AL49" s="950"/>
      <c r="AM49" s="971" t="str">
        <f>'01.入会申込書'!AF45</f>
        <v/>
      </c>
      <c r="AN49" s="972"/>
      <c r="AO49" s="973" t="str">
        <f>'01.入会申込書'!AJ45</f>
        <v/>
      </c>
      <c r="AP49" s="973"/>
      <c r="AQ49" s="951" t="s">
        <v>430</v>
      </c>
      <c r="AR49" s="974" t="str">
        <f>'01.入会申込書'!AP45</f>
        <v/>
      </c>
      <c r="AS49" s="975"/>
      <c r="AT49" s="951" t="s">
        <v>431</v>
      </c>
      <c r="AU49" s="974" t="str">
        <f>'01.入会申込書'!AT45</f>
        <v/>
      </c>
      <c r="AV49" s="975"/>
      <c r="AW49" s="951" t="s">
        <v>432</v>
      </c>
      <c r="AX49" s="951" t="s">
        <v>450</v>
      </c>
      <c r="AY49" s="13"/>
      <c r="AZ49" s="13"/>
      <c r="BA49" s="13"/>
      <c r="BB49" s="13"/>
    </row>
    <row r="50" spans="1:54" ht="6" customHeight="1">
      <c r="A50" s="950"/>
      <c r="B50" s="950"/>
      <c r="C50" s="950"/>
      <c r="D50" s="950"/>
      <c r="E50" s="950"/>
      <c r="F50" s="950"/>
      <c r="G50" s="950"/>
      <c r="H50" s="950"/>
      <c r="I50" s="950"/>
      <c r="J50" s="950"/>
      <c r="K50" s="950"/>
      <c r="L50" s="950"/>
      <c r="M50" s="950"/>
      <c r="N50" s="950"/>
      <c r="O50" s="950"/>
      <c r="P50" s="950"/>
      <c r="Q50" s="950"/>
      <c r="R50" s="950"/>
      <c r="S50" s="950"/>
      <c r="T50" s="950"/>
      <c r="U50" s="950"/>
      <c r="V50" s="950"/>
      <c r="W50" s="950"/>
      <c r="X50" s="950"/>
      <c r="Y50" s="950"/>
      <c r="Z50" s="663"/>
      <c r="AA50" s="663"/>
      <c r="AB50" s="663"/>
      <c r="AC50" s="663"/>
      <c r="AD50" s="754"/>
      <c r="AE50" s="754"/>
      <c r="AF50" s="754"/>
      <c r="AG50" s="754"/>
      <c r="AH50" s="754"/>
      <c r="AI50" s="950"/>
      <c r="AJ50" s="950"/>
      <c r="AK50" s="950"/>
      <c r="AL50" s="950"/>
      <c r="AM50" s="972"/>
      <c r="AN50" s="972"/>
      <c r="AO50" s="973"/>
      <c r="AP50" s="973"/>
      <c r="AQ50" s="954"/>
      <c r="AR50" s="975"/>
      <c r="AS50" s="975"/>
      <c r="AT50" s="954"/>
      <c r="AU50" s="975"/>
      <c r="AV50" s="975"/>
      <c r="AW50" s="954"/>
      <c r="AX50" s="923"/>
      <c r="AY50" s="13"/>
      <c r="AZ50" s="13"/>
      <c r="BA50" s="13"/>
      <c r="BB50" s="13"/>
    </row>
    <row r="51" spans="1:54" ht="6" customHeight="1">
      <c r="A51" s="950"/>
      <c r="B51" s="950"/>
      <c r="C51" s="950"/>
      <c r="D51" s="950"/>
      <c r="E51" s="950"/>
      <c r="F51" s="950"/>
      <c r="G51" s="950"/>
      <c r="H51" s="950"/>
      <c r="I51" s="950"/>
      <c r="J51" s="950"/>
      <c r="K51" s="950"/>
      <c r="L51" s="950"/>
      <c r="M51" s="950"/>
      <c r="N51" s="950"/>
      <c r="O51" s="950"/>
      <c r="P51" s="950"/>
      <c r="Q51" s="950"/>
      <c r="R51" s="950"/>
      <c r="S51" s="950"/>
      <c r="T51" s="950"/>
      <c r="U51" s="950"/>
      <c r="V51" s="950"/>
      <c r="W51" s="950"/>
      <c r="X51" s="950"/>
      <c r="Y51" s="950"/>
      <c r="Z51" s="663"/>
      <c r="AA51" s="663"/>
      <c r="AB51" s="663"/>
      <c r="AC51" s="663"/>
      <c r="AD51" s="754"/>
      <c r="AE51" s="754"/>
      <c r="AF51" s="754"/>
      <c r="AG51" s="754"/>
      <c r="AH51" s="754"/>
      <c r="AI51" s="950"/>
      <c r="AJ51" s="950"/>
      <c r="AK51" s="950"/>
      <c r="AL51" s="950"/>
      <c r="AM51" s="13"/>
      <c r="AN51" s="13"/>
      <c r="AO51" s="13"/>
      <c r="AP51" s="13"/>
      <c r="AQ51" s="13"/>
      <c r="AR51" s="13"/>
      <c r="AS51" s="13"/>
      <c r="AT51" s="13"/>
      <c r="AU51" s="13"/>
      <c r="AV51" s="13"/>
      <c r="AW51" s="13"/>
      <c r="AX51" s="13"/>
      <c r="AY51" s="13"/>
      <c r="AZ51" s="13"/>
      <c r="BA51" s="13"/>
      <c r="BB51" s="13"/>
    </row>
    <row r="52" spans="1:54" ht="6" customHeight="1">
      <c r="A52" s="949" t="s">
        <v>451</v>
      </c>
      <c r="B52" s="950"/>
      <c r="C52" s="950"/>
      <c r="D52" s="950"/>
      <c r="E52" s="950"/>
      <c r="F52" s="950"/>
      <c r="G52" s="950"/>
      <c r="H52" s="950"/>
      <c r="I52" s="950"/>
      <c r="J52" s="950"/>
      <c r="K52" s="950"/>
      <c r="L52" s="950"/>
      <c r="M52" s="950"/>
      <c r="N52" s="950"/>
      <c r="O52" s="950"/>
      <c r="P52" s="950"/>
      <c r="Q52" s="950"/>
      <c r="R52" s="950"/>
      <c r="S52" s="950"/>
      <c r="T52" s="950"/>
      <c r="U52" s="950"/>
      <c r="V52" s="950"/>
      <c r="W52" s="950"/>
      <c r="X52" s="950"/>
      <c r="Y52" s="950"/>
      <c r="Z52" s="663"/>
      <c r="AA52" s="663"/>
      <c r="AB52" s="663"/>
      <c r="AC52" s="663"/>
      <c r="AD52" s="754"/>
      <c r="AE52" s="754"/>
      <c r="AF52" s="754"/>
      <c r="AG52" s="754"/>
      <c r="AH52" s="754"/>
      <c r="AI52" s="967" t="s">
        <v>452</v>
      </c>
      <c r="AJ52" s="950"/>
      <c r="AK52" s="950"/>
      <c r="AL52" s="950"/>
      <c r="AM52" s="45"/>
      <c r="AN52" s="45"/>
      <c r="AO52" s="45"/>
      <c r="AP52" s="45"/>
      <c r="AQ52" s="45"/>
      <c r="AR52" s="45"/>
      <c r="AS52" s="45"/>
      <c r="AT52" s="45"/>
      <c r="AU52" s="45"/>
      <c r="AV52" s="45"/>
      <c r="AW52" s="45"/>
      <c r="AX52" s="45"/>
      <c r="AY52" s="45"/>
      <c r="AZ52" s="45"/>
      <c r="BA52" s="45"/>
      <c r="BB52" s="45"/>
    </row>
    <row r="53" spans="1:54" ht="6" customHeight="1">
      <c r="A53" s="950"/>
      <c r="B53" s="950"/>
      <c r="C53" s="950"/>
      <c r="D53" s="950"/>
      <c r="E53" s="950"/>
      <c r="F53" s="950"/>
      <c r="G53" s="950"/>
      <c r="H53" s="950"/>
      <c r="I53" s="950"/>
      <c r="J53" s="950"/>
      <c r="K53" s="950"/>
      <c r="L53" s="950"/>
      <c r="M53" s="950"/>
      <c r="N53" s="950"/>
      <c r="O53" s="950"/>
      <c r="P53" s="950"/>
      <c r="Q53" s="950"/>
      <c r="R53" s="950"/>
      <c r="S53" s="950"/>
      <c r="T53" s="950"/>
      <c r="U53" s="950"/>
      <c r="V53" s="950"/>
      <c r="W53" s="950"/>
      <c r="X53" s="950"/>
      <c r="Y53" s="950"/>
      <c r="Z53" s="663"/>
      <c r="AA53" s="663"/>
      <c r="AB53" s="663"/>
      <c r="AC53" s="663"/>
      <c r="AD53" s="754"/>
      <c r="AE53" s="754"/>
      <c r="AF53" s="754"/>
      <c r="AG53" s="754"/>
      <c r="AH53" s="754"/>
      <c r="AI53" s="950"/>
      <c r="AJ53" s="950"/>
      <c r="AK53" s="950"/>
      <c r="AL53" s="950"/>
      <c r="AM53" s="971" t="str">
        <f>'01.入会申込書'!AG48&amp;""</f>
        <v/>
      </c>
      <c r="AN53" s="971"/>
      <c r="AO53" s="971"/>
      <c r="AP53" s="971"/>
      <c r="AQ53" s="971"/>
      <c r="AR53" s="971"/>
      <c r="AS53" s="971"/>
      <c r="AT53" s="971"/>
      <c r="AU53" s="971"/>
      <c r="AV53" s="971"/>
      <c r="AW53" s="971"/>
      <c r="AX53" s="45"/>
      <c r="AY53" s="45"/>
      <c r="AZ53" s="45"/>
      <c r="BA53" s="45"/>
      <c r="BB53" s="45"/>
    </row>
    <row r="54" spans="1:54" ht="6" customHeight="1">
      <c r="A54" s="950"/>
      <c r="B54" s="950"/>
      <c r="C54" s="950"/>
      <c r="D54" s="950"/>
      <c r="E54" s="950"/>
      <c r="F54" s="950"/>
      <c r="G54" s="950"/>
      <c r="H54" s="950"/>
      <c r="I54" s="950"/>
      <c r="J54" s="950"/>
      <c r="K54" s="950"/>
      <c r="L54" s="950"/>
      <c r="M54" s="950"/>
      <c r="N54" s="950"/>
      <c r="O54" s="950"/>
      <c r="P54" s="950"/>
      <c r="Q54" s="950"/>
      <c r="R54" s="950"/>
      <c r="S54" s="950"/>
      <c r="T54" s="950"/>
      <c r="U54" s="950"/>
      <c r="V54" s="950"/>
      <c r="W54" s="950"/>
      <c r="X54" s="950"/>
      <c r="Y54" s="950"/>
      <c r="Z54" s="663"/>
      <c r="AA54" s="663"/>
      <c r="AB54" s="663"/>
      <c r="AC54" s="663"/>
      <c r="AD54" s="754"/>
      <c r="AE54" s="754"/>
      <c r="AF54" s="754"/>
      <c r="AG54" s="754"/>
      <c r="AH54" s="754"/>
      <c r="AI54" s="950"/>
      <c r="AJ54" s="950"/>
      <c r="AK54" s="950"/>
      <c r="AL54" s="950"/>
      <c r="AM54" s="971"/>
      <c r="AN54" s="971"/>
      <c r="AO54" s="971"/>
      <c r="AP54" s="971"/>
      <c r="AQ54" s="971"/>
      <c r="AR54" s="971"/>
      <c r="AS54" s="971"/>
      <c r="AT54" s="971"/>
      <c r="AU54" s="971"/>
      <c r="AV54" s="971"/>
      <c r="AW54" s="971"/>
      <c r="AX54" s="45"/>
      <c r="AY54" s="45"/>
      <c r="AZ54" s="45"/>
      <c r="BA54" s="45"/>
      <c r="BB54" s="45"/>
    </row>
    <row r="55" spans="1:54" ht="6" customHeight="1">
      <c r="A55" s="949" t="s">
        <v>454</v>
      </c>
      <c r="B55" s="950"/>
      <c r="C55" s="950"/>
      <c r="D55" s="950"/>
      <c r="E55" s="950"/>
      <c r="F55" s="950"/>
      <c r="G55" s="950"/>
      <c r="H55" s="950"/>
      <c r="I55" s="950"/>
      <c r="J55" s="950"/>
      <c r="K55" s="950"/>
      <c r="L55" s="950"/>
      <c r="M55" s="950"/>
      <c r="N55" s="950"/>
      <c r="O55" s="950"/>
      <c r="P55" s="950"/>
      <c r="Q55" s="950"/>
      <c r="R55" s="950"/>
      <c r="S55" s="950"/>
      <c r="T55" s="950"/>
      <c r="U55" s="950"/>
      <c r="V55" s="950"/>
      <c r="W55" s="950"/>
      <c r="X55" s="950"/>
      <c r="Y55" s="950"/>
      <c r="Z55" s="663"/>
      <c r="AA55" s="663"/>
      <c r="AB55" s="663"/>
      <c r="AC55" s="663"/>
      <c r="AD55" s="754"/>
      <c r="AE55" s="754"/>
      <c r="AF55" s="754"/>
      <c r="AG55" s="754"/>
      <c r="AH55" s="754"/>
      <c r="AI55" s="950"/>
      <c r="AJ55" s="950"/>
      <c r="AK55" s="950"/>
      <c r="AL55" s="950"/>
      <c r="AM55" s="45"/>
      <c r="AN55" s="45"/>
      <c r="AO55" s="45"/>
      <c r="AP55" s="45"/>
      <c r="AQ55" s="45"/>
      <c r="AR55" s="45"/>
      <c r="AS55" s="45"/>
      <c r="AT55" s="45"/>
      <c r="AU55" s="45"/>
      <c r="AV55" s="45"/>
      <c r="AW55" s="45"/>
      <c r="AX55" s="45"/>
      <c r="AY55" s="45"/>
      <c r="AZ55" s="45"/>
      <c r="BA55" s="45"/>
      <c r="BB55" s="45"/>
    </row>
    <row r="56" spans="1:54" ht="6" customHeight="1">
      <c r="A56" s="950"/>
      <c r="B56" s="950"/>
      <c r="C56" s="950"/>
      <c r="D56" s="950"/>
      <c r="E56" s="950"/>
      <c r="F56" s="950"/>
      <c r="G56" s="950"/>
      <c r="H56" s="950"/>
      <c r="I56" s="950"/>
      <c r="J56" s="950"/>
      <c r="K56" s="950"/>
      <c r="L56" s="950"/>
      <c r="M56" s="950"/>
      <c r="N56" s="950"/>
      <c r="O56" s="950"/>
      <c r="P56" s="950"/>
      <c r="Q56" s="950"/>
      <c r="R56" s="950"/>
      <c r="S56" s="950"/>
      <c r="T56" s="950"/>
      <c r="U56" s="950"/>
      <c r="V56" s="950"/>
      <c r="W56" s="950"/>
      <c r="X56" s="950"/>
      <c r="Y56" s="950"/>
      <c r="Z56" s="663"/>
      <c r="AA56" s="663"/>
      <c r="AB56" s="663"/>
      <c r="AC56" s="663"/>
      <c r="AD56" s="754"/>
      <c r="AE56" s="754"/>
      <c r="AF56" s="754"/>
      <c r="AG56" s="754"/>
      <c r="AH56" s="754"/>
      <c r="AI56" s="967" t="s">
        <v>455</v>
      </c>
      <c r="AJ56" s="950"/>
      <c r="AK56" s="950"/>
      <c r="AL56" s="950"/>
      <c r="AM56" s="45"/>
      <c r="AN56" s="45"/>
      <c r="AO56" s="45"/>
      <c r="AP56" s="45"/>
      <c r="AQ56" s="45"/>
      <c r="AR56" s="45"/>
      <c r="AS56" s="45"/>
      <c r="AT56" s="45"/>
      <c r="AU56" s="45"/>
      <c r="AV56" s="45"/>
      <c r="AW56" s="45"/>
      <c r="AX56" s="45"/>
      <c r="AY56" s="45"/>
      <c r="AZ56" s="45"/>
      <c r="BA56" s="45"/>
      <c r="BB56" s="45"/>
    </row>
    <row r="57" spans="1:54" ht="6" customHeight="1">
      <c r="A57" s="950"/>
      <c r="B57" s="950"/>
      <c r="C57" s="950"/>
      <c r="D57" s="950"/>
      <c r="E57" s="950"/>
      <c r="F57" s="950"/>
      <c r="G57" s="950"/>
      <c r="H57" s="950"/>
      <c r="I57" s="950"/>
      <c r="J57" s="950"/>
      <c r="K57" s="950"/>
      <c r="L57" s="950"/>
      <c r="M57" s="950"/>
      <c r="N57" s="950"/>
      <c r="O57" s="950"/>
      <c r="P57" s="950"/>
      <c r="Q57" s="950"/>
      <c r="R57" s="950"/>
      <c r="S57" s="950"/>
      <c r="T57" s="950"/>
      <c r="U57" s="950"/>
      <c r="V57" s="950"/>
      <c r="W57" s="950"/>
      <c r="X57" s="950"/>
      <c r="Y57" s="950"/>
      <c r="Z57" s="663"/>
      <c r="AA57" s="663"/>
      <c r="AB57" s="663"/>
      <c r="AC57" s="663"/>
      <c r="AD57" s="754"/>
      <c r="AE57" s="754"/>
      <c r="AF57" s="754"/>
      <c r="AG57" s="754"/>
      <c r="AH57" s="754"/>
      <c r="AI57" s="950"/>
      <c r="AJ57" s="950"/>
      <c r="AK57" s="950"/>
      <c r="AL57" s="950"/>
      <c r="AM57" s="984">
        <f>(10000000*IF('02.弁済業務保証金分担金納付書'!K35 &lt;&gt; "", '02.弁済業務保証金分担金納付書'!K35, 0))+(5000000*IF('02.弁済業務保証金分担金納付書'!K37 &lt;&gt; "",'02.弁済業務保証金分担金納付書'!K37, 0))</f>
        <v>10000000</v>
      </c>
      <c r="AN57" s="981"/>
      <c r="AO57" s="981"/>
      <c r="AP57" s="981"/>
      <c r="AQ57" s="981"/>
      <c r="AR57" s="981"/>
      <c r="AS57" s="981"/>
      <c r="AT57" s="981"/>
      <c r="AU57" s="981"/>
      <c r="AV57" s="981"/>
      <c r="AW57" s="981"/>
      <c r="AX57" s="754" t="s">
        <v>456</v>
      </c>
      <c r="AY57" s="45"/>
      <c r="AZ57" s="45"/>
      <c r="BA57" s="45"/>
      <c r="BB57" s="45"/>
    </row>
    <row r="58" spans="1:54" ht="6" customHeight="1">
      <c r="A58" s="949" t="s">
        <v>457</v>
      </c>
      <c r="B58" s="950"/>
      <c r="C58" s="950"/>
      <c r="D58" s="950"/>
      <c r="E58" s="950"/>
      <c r="F58" s="950"/>
      <c r="G58" s="950"/>
      <c r="H58" s="950"/>
      <c r="I58" s="950"/>
      <c r="J58" s="950"/>
      <c r="K58" s="950"/>
      <c r="L58" s="950"/>
      <c r="M58" s="950"/>
      <c r="N58" s="950"/>
      <c r="O58" s="950"/>
      <c r="P58" s="950"/>
      <c r="Q58" s="950"/>
      <c r="R58" s="950"/>
      <c r="S58" s="950"/>
      <c r="T58" s="950"/>
      <c r="U58" s="950"/>
      <c r="V58" s="950"/>
      <c r="W58" s="950"/>
      <c r="X58" s="950"/>
      <c r="Y58" s="950"/>
      <c r="Z58" s="663"/>
      <c r="AA58" s="663"/>
      <c r="AB58" s="663"/>
      <c r="AC58" s="663"/>
      <c r="AD58" s="754"/>
      <c r="AE58" s="754"/>
      <c r="AF58" s="754"/>
      <c r="AG58" s="754"/>
      <c r="AH58" s="754"/>
      <c r="AI58" s="950"/>
      <c r="AJ58" s="950"/>
      <c r="AK58" s="950"/>
      <c r="AL58" s="950"/>
      <c r="AM58" s="981"/>
      <c r="AN58" s="981"/>
      <c r="AO58" s="981"/>
      <c r="AP58" s="981"/>
      <c r="AQ58" s="981"/>
      <c r="AR58" s="981"/>
      <c r="AS58" s="981"/>
      <c r="AT58" s="981"/>
      <c r="AU58" s="981"/>
      <c r="AV58" s="981"/>
      <c r="AW58" s="981"/>
      <c r="AX58" s="926"/>
      <c r="AY58" s="45"/>
      <c r="AZ58" s="45"/>
      <c r="BA58" s="45"/>
      <c r="BB58" s="45"/>
    </row>
    <row r="59" spans="1:54" ht="6" customHeight="1">
      <c r="A59" s="950"/>
      <c r="B59" s="950"/>
      <c r="C59" s="950"/>
      <c r="D59" s="950"/>
      <c r="E59" s="950"/>
      <c r="F59" s="950"/>
      <c r="G59" s="950"/>
      <c r="H59" s="950"/>
      <c r="I59" s="950"/>
      <c r="J59" s="950"/>
      <c r="K59" s="950"/>
      <c r="L59" s="950"/>
      <c r="M59" s="950"/>
      <c r="N59" s="950"/>
      <c r="O59" s="950"/>
      <c r="P59" s="950"/>
      <c r="Q59" s="950"/>
      <c r="R59" s="950"/>
      <c r="S59" s="950"/>
      <c r="T59" s="950"/>
      <c r="U59" s="950"/>
      <c r="V59" s="950"/>
      <c r="W59" s="950"/>
      <c r="X59" s="950"/>
      <c r="Y59" s="950"/>
      <c r="Z59" s="663"/>
      <c r="AA59" s="663"/>
      <c r="AB59" s="663"/>
      <c r="AC59" s="663"/>
      <c r="AD59" s="754"/>
      <c r="AE59" s="754"/>
      <c r="AF59" s="754"/>
      <c r="AG59" s="754"/>
      <c r="AH59" s="754"/>
      <c r="AI59" s="950"/>
      <c r="AJ59" s="950"/>
      <c r="AK59" s="950"/>
      <c r="AL59" s="950"/>
      <c r="AM59" s="45"/>
      <c r="AN59" s="45"/>
      <c r="AO59" s="45"/>
      <c r="AP59" s="45"/>
      <c r="AQ59" s="45"/>
      <c r="AR59" s="45"/>
      <c r="AS59" s="45"/>
      <c r="AT59" s="45"/>
      <c r="AU59" s="45"/>
      <c r="AV59" s="45"/>
      <c r="AW59" s="45"/>
      <c r="AX59" s="45"/>
      <c r="AY59" s="45"/>
      <c r="AZ59" s="45"/>
      <c r="BA59" s="45"/>
      <c r="BB59" s="45"/>
    </row>
    <row r="60" spans="1:54" ht="6" customHeight="1">
      <c r="A60" s="950"/>
      <c r="B60" s="950"/>
      <c r="C60" s="950"/>
      <c r="D60" s="950"/>
      <c r="E60" s="950"/>
      <c r="F60" s="950"/>
      <c r="G60" s="950"/>
      <c r="H60" s="950"/>
      <c r="I60" s="950"/>
      <c r="J60" s="950"/>
      <c r="K60" s="950"/>
      <c r="L60" s="950"/>
      <c r="M60" s="950"/>
      <c r="N60" s="950"/>
      <c r="O60" s="950"/>
      <c r="P60" s="950"/>
      <c r="Q60" s="950"/>
      <c r="R60" s="950"/>
      <c r="S60" s="950"/>
      <c r="T60" s="950"/>
      <c r="U60" s="950"/>
      <c r="V60" s="950"/>
      <c r="W60" s="950"/>
      <c r="X60" s="950"/>
      <c r="Y60" s="950"/>
      <c r="Z60" s="663"/>
      <c r="AA60" s="663"/>
      <c r="AB60" s="663"/>
      <c r="AC60" s="663"/>
      <c r="AD60" s="754"/>
      <c r="AE60" s="754"/>
      <c r="AF60" s="754"/>
      <c r="AG60" s="754"/>
      <c r="AH60" s="754"/>
      <c r="AI60" s="754"/>
      <c r="AJ60" s="754"/>
      <c r="AK60" s="754"/>
      <c r="AL60" s="754"/>
      <c r="AM60" s="754"/>
      <c r="AN60" s="754"/>
      <c r="AO60" s="754"/>
      <c r="AP60" s="754"/>
      <c r="AQ60" s="754"/>
      <c r="AR60" s="754"/>
      <c r="AS60" s="754"/>
      <c r="AT60" s="754"/>
      <c r="AU60" s="754"/>
      <c r="AV60" s="754"/>
      <c r="AW60" s="754"/>
      <c r="AX60" s="754"/>
      <c r="AY60" s="754"/>
      <c r="AZ60" s="754"/>
      <c r="BA60" s="754"/>
      <c r="BB60" s="754"/>
    </row>
    <row r="61" spans="1:54" ht="6" customHeight="1">
      <c r="A61" s="951" t="s">
        <v>458</v>
      </c>
      <c r="B61" s="951"/>
      <c r="C61" s="951"/>
      <c r="D61" s="951"/>
      <c r="E61" s="951"/>
      <c r="F61" s="951"/>
      <c r="G61" s="951"/>
      <c r="H61" s="951"/>
      <c r="I61" s="951"/>
      <c r="J61" s="951"/>
      <c r="K61" s="951"/>
      <c r="L61" s="951"/>
      <c r="M61" s="951"/>
      <c r="N61" s="951"/>
      <c r="O61" s="951"/>
      <c r="P61" s="951"/>
      <c r="Q61" s="951"/>
      <c r="R61" s="951"/>
      <c r="S61" s="951"/>
      <c r="T61" s="951"/>
      <c r="U61" s="951"/>
      <c r="V61" s="951"/>
      <c r="W61" s="951"/>
      <c r="X61" s="951"/>
      <c r="Y61" s="951"/>
      <c r="Z61" s="663"/>
      <c r="AA61" s="663"/>
      <c r="AB61" s="663"/>
      <c r="AC61" s="663"/>
      <c r="AD61" s="754"/>
      <c r="AE61" s="754"/>
      <c r="AF61" s="754"/>
      <c r="AG61" s="754"/>
      <c r="AH61" s="754"/>
      <c r="AI61" s="754"/>
      <c r="AJ61" s="754"/>
      <c r="AK61" s="754"/>
      <c r="AL61" s="754"/>
      <c r="AM61" s="754"/>
      <c r="AN61" s="754"/>
      <c r="AO61" s="754"/>
      <c r="AP61" s="754"/>
      <c r="AQ61" s="754"/>
      <c r="AR61" s="754"/>
      <c r="AS61" s="754"/>
      <c r="AT61" s="754"/>
      <c r="AU61" s="754"/>
      <c r="AV61" s="754"/>
      <c r="AW61" s="754"/>
      <c r="AX61" s="754"/>
      <c r="AY61" s="754"/>
      <c r="AZ61" s="754"/>
      <c r="BA61" s="754"/>
      <c r="BB61" s="754"/>
    </row>
    <row r="62" spans="1:54" ht="6" customHeight="1">
      <c r="A62" s="951"/>
      <c r="B62" s="951"/>
      <c r="C62" s="951"/>
      <c r="D62" s="951"/>
      <c r="E62" s="951"/>
      <c r="F62" s="951"/>
      <c r="G62" s="951"/>
      <c r="H62" s="951"/>
      <c r="I62" s="951"/>
      <c r="J62" s="951"/>
      <c r="K62" s="951"/>
      <c r="L62" s="951"/>
      <c r="M62" s="951"/>
      <c r="N62" s="951"/>
      <c r="O62" s="951"/>
      <c r="P62" s="951"/>
      <c r="Q62" s="951"/>
      <c r="R62" s="951"/>
      <c r="S62" s="951"/>
      <c r="T62" s="951"/>
      <c r="U62" s="951"/>
      <c r="V62" s="951"/>
      <c r="W62" s="951"/>
      <c r="X62" s="951"/>
      <c r="Y62" s="951"/>
      <c r="Z62" s="663"/>
      <c r="AA62" s="663"/>
      <c r="AB62" s="663"/>
      <c r="AC62" s="663"/>
      <c r="AD62" s="966" t="s">
        <v>459</v>
      </c>
      <c r="AE62" s="966"/>
      <c r="AF62" s="966"/>
      <c r="AG62" s="966"/>
      <c r="AH62" s="966"/>
      <c r="AI62" s="967" t="s">
        <v>444</v>
      </c>
      <c r="AJ62" s="950"/>
      <c r="AK62" s="950"/>
      <c r="AL62" s="950"/>
      <c r="AM62" s="983"/>
      <c r="AN62" s="983"/>
      <c r="AO62" s="983"/>
      <c r="AP62" s="983"/>
      <c r="AQ62" s="983"/>
      <c r="AR62" s="983"/>
      <c r="AS62" s="983"/>
      <c r="AT62" s="983"/>
      <c r="AU62" s="983"/>
      <c r="AV62" s="983"/>
      <c r="AW62" s="983"/>
      <c r="AX62" s="983"/>
      <c r="AY62" s="983"/>
      <c r="AZ62" s="983"/>
      <c r="BA62" s="983"/>
      <c r="BB62" s="983"/>
    </row>
    <row r="63" spans="1:54" ht="6" customHeight="1">
      <c r="A63" s="951"/>
      <c r="B63" s="951"/>
      <c r="C63" s="951"/>
      <c r="D63" s="951"/>
      <c r="E63" s="951"/>
      <c r="F63" s="951"/>
      <c r="G63" s="951"/>
      <c r="H63" s="951"/>
      <c r="I63" s="951"/>
      <c r="J63" s="951"/>
      <c r="K63" s="951"/>
      <c r="L63" s="951"/>
      <c r="M63" s="951"/>
      <c r="N63" s="951"/>
      <c r="O63" s="951"/>
      <c r="P63" s="951"/>
      <c r="Q63" s="951"/>
      <c r="R63" s="951"/>
      <c r="S63" s="951"/>
      <c r="T63" s="951"/>
      <c r="U63" s="951"/>
      <c r="V63" s="951"/>
      <c r="W63" s="951"/>
      <c r="X63" s="951"/>
      <c r="Y63" s="951"/>
      <c r="Z63" s="663"/>
      <c r="AA63" s="663"/>
      <c r="AB63" s="663"/>
      <c r="AC63" s="663"/>
      <c r="AD63" s="966"/>
      <c r="AE63" s="966"/>
      <c r="AF63" s="966"/>
      <c r="AG63" s="966"/>
      <c r="AH63" s="966"/>
      <c r="AI63" s="950"/>
      <c r="AJ63" s="950"/>
      <c r="AK63" s="950"/>
      <c r="AL63" s="950"/>
      <c r="AM63" s="983"/>
      <c r="AN63" s="983"/>
      <c r="AO63" s="983"/>
      <c r="AP63" s="983"/>
      <c r="AQ63" s="983"/>
      <c r="AR63" s="983"/>
      <c r="AS63" s="983"/>
      <c r="AT63" s="983"/>
      <c r="AU63" s="983"/>
      <c r="AV63" s="983"/>
      <c r="AW63" s="983"/>
      <c r="AX63" s="983"/>
      <c r="AY63" s="983"/>
      <c r="AZ63" s="983"/>
      <c r="BA63" s="983"/>
      <c r="BB63" s="983"/>
    </row>
    <row r="64" spans="1:54" ht="6" customHeight="1">
      <c r="A64" s="949" t="s">
        <v>460</v>
      </c>
      <c r="B64" s="949"/>
      <c r="C64" s="949"/>
      <c r="D64" s="949"/>
      <c r="E64" s="949"/>
      <c r="F64" s="949"/>
      <c r="G64" s="949"/>
      <c r="H64" s="949"/>
      <c r="I64" s="949"/>
      <c r="J64" s="949"/>
      <c r="K64" s="949"/>
      <c r="L64" s="949"/>
      <c r="M64" s="949"/>
      <c r="N64" s="949"/>
      <c r="O64" s="949"/>
      <c r="P64" s="949"/>
      <c r="Q64" s="949"/>
      <c r="R64" s="949"/>
      <c r="S64" s="949"/>
      <c r="T64" s="949"/>
      <c r="U64" s="949"/>
      <c r="V64" s="949"/>
      <c r="W64" s="949"/>
      <c r="X64" s="949"/>
      <c r="Y64" s="949"/>
      <c r="Z64" s="663"/>
      <c r="AA64" s="663"/>
      <c r="AB64" s="663"/>
      <c r="AC64" s="663"/>
      <c r="AD64" s="966"/>
      <c r="AE64" s="966"/>
      <c r="AF64" s="966"/>
      <c r="AG64" s="966"/>
      <c r="AH64" s="966"/>
      <c r="AI64" s="950"/>
      <c r="AJ64" s="950"/>
      <c r="AK64" s="950"/>
      <c r="AL64" s="950"/>
      <c r="AM64" s="983"/>
      <c r="AN64" s="983"/>
      <c r="AO64" s="983"/>
      <c r="AP64" s="983"/>
      <c r="AQ64" s="983"/>
      <c r="AR64" s="983"/>
      <c r="AS64" s="983"/>
      <c r="AT64" s="983"/>
      <c r="AU64" s="983"/>
      <c r="AV64" s="983"/>
      <c r="AW64" s="983"/>
      <c r="AX64" s="983"/>
      <c r="AY64" s="983"/>
      <c r="AZ64" s="983"/>
      <c r="BA64" s="983"/>
      <c r="BB64" s="983"/>
    </row>
    <row r="65" spans="1:54" ht="6" customHeight="1">
      <c r="A65" s="949"/>
      <c r="B65" s="949"/>
      <c r="C65" s="949"/>
      <c r="D65" s="949"/>
      <c r="E65" s="949"/>
      <c r="F65" s="949"/>
      <c r="G65" s="949"/>
      <c r="H65" s="949"/>
      <c r="I65" s="949"/>
      <c r="J65" s="949"/>
      <c r="K65" s="949"/>
      <c r="L65" s="949"/>
      <c r="M65" s="949"/>
      <c r="N65" s="949"/>
      <c r="O65" s="949"/>
      <c r="P65" s="949"/>
      <c r="Q65" s="949"/>
      <c r="R65" s="949"/>
      <c r="S65" s="949"/>
      <c r="T65" s="949"/>
      <c r="U65" s="949"/>
      <c r="V65" s="949"/>
      <c r="W65" s="949"/>
      <c r="X65" s="949"/>
      <c r="Y65" s="949"/>
      <c r="Z65" s="663"/>
      <c r="AA65" s="663"/>
      <c r="AB65" s="663"/>
      <c r="AC65" s="663"/>
      <c r="AD65" s="966"/>
      <c r="AE65" s="966"/>
      <c r="AF65" s="966"/>
      <c r="AG65" s="966"/>
      <c r="AH65" s="966"/>
      <c r="AI65" s="950"/>
      <c r="AJ65" s="950"/>
      <c r="AK65" s="950"/>
      <c r="AL65" s="950"/>
      <c r="AM65" s="983"/>
      <c r="AN65" s="983"/>
      <c r="AO65" s="983"/>
      <c r="AP65" s="983"/>
      <c r="AQ65" s="983"/>
      <c r="AR65" s="983"/>
      <c r="AS65" s="983"/>
      <c r="AT65" s="983"/>
      <c r="AU65" s="983"/>
      <c r="AV65" s="983"/>
      <c r="AW65" s="983"/>
      <c r="AX65" s="983"/>
      <c r="AY65" s="983"/>
      <c r="AZ65" s="983"/>
      <c r="BA65" s="983"/>
      <c r="BB65" s="983"/>
    </row>
    <row r="66" spans="1:54" ht="6" customHeight="1">
      <c r="A66" s="949"/>
      <c r="B66" s="949"/>
      <c r="C66" s="949"/>
      <c r="D66" s="949"/>
      <c r="E66" s="949"/>
      <c r="F66" s="949"/>
      <c r="G66" s="949"/>
      <c r="H66" s="949"/>
      <c r="I66" s="949"/>
      <c r="J66" s="949"/>
      <c r="K66" s="949"/>
      <c r="L66" s="949"/>
      <c r="M66" s="949"/>
      <c r="N66" s="949"/>
      <c r="O66" s="949"/>
      <c r="P66" s="949"/>
      <c r="Q66" s="949"/>
      <c r="R66" s="949"/>
      <c r="S66" s="949"/>
      <c r="T66" s="949"/>
      <c r="U66" s="949"/>
      <c r="V66" s="949"/>
      <c r="W66" s="949"/>
      <c r="X66" s="949"/>
      <c r="Y66" s="949"/>
      <c r="Z66" s="663"/>
      <c r="AA66" s="663"/>
      <c r="AB66" s="663"/>
      <c r="AC66" s="663"/>
      <c r="AD66" s="966"/>
      <c r="AE66" s="966"/>
      <c r="AF66" s="966"/>
      <c r="AG66" s="966"/>
      <c r="AH66" s="966"/>
      <c r="AI66" s="967" t="s">
        <v>445</v>
      </c>
      <c r="AJ66" s="950"/>
      <c r="AK66" s="950"/>
      <c r="AL66" s="950"/>
      <c r="AM66" s="983"/>
      <c r="AN66" s="983"/>
      <c r="AO66" s="983"/>
      <c r="AP66" s="983"/>
      <c r="AQ66" s="983"/>
      <c r="AR66" s="983"/>
      <c r="AS66" s="983"/>
      <c r="AT66" s="983"/>
      <c r="AU66" s="983"/>
      <c r="AV66" s="983"/>
      <c r="AW66" s="983"/>
      <c r="AX66" s="983"/>
      <c r="AY66" s="983"/>
      <c r="AZ66" s="983"/>
      <c r="BA66" s="983"/>
      <c r="BB66" s="983"/>
    </row>
    <row r="67" spans="1:54" ht="6" customHeight="1">
      <c r="A67" s="949" t="s">
        <v>461</v>
      </c>
      <c r="B67" s="950"/>
      <c r="C67" s="950"/>
      <c r="D67" s="950"/>
      <c r="E67" s="950"/>
      <c r="F67" s="950"/>
      <c r="G67" s="950"/>
      <c r="H67" s="950"/>
      <c r="I67" s="950"/>
      <c r="J67" s="950"/>
      <c r="K67" s="950"/>
      <c r="L67" s="950"/>
      <c r="M67" s="950"/>
      <c r="N67" s="950"/>
      <c r="O67" s="950"/>
      <c r="P67" s="950"/>
      <c r="Q67" s="950"/>
      <c r="R67" s="950"/>
      <c r="S67" s="950"/>
      <c r="T67" s="950"/>
      <c r="U67" s="950"/>
      <c r="V67" s="950"/>
      <c r="W67" s="950"/>
      <c r="X67" s="950"/>
      <c r="Y67" s="950"/>
      <c r="Z67" s="663"/>
      <c r="AA67" s="663"/>
      <c r="AB67" s="663"/>
      <c r="AC67" s="663"/>
      <c r="AD67" s="966"/>
      <c r="AE67" s="966"/>
      <c r="AF67" s="966"/>
      <c r="AG67" s="966"/>
      <c r="AH67" s="966"/>
      <c r="AI67" s="950"/>
      <c r="AJ67" s="950"/>
      <c r="AK67" s="950"/>
      <c r="AL67" s="950"/>
      <c r="AM67" s="983"/>
      <c r="AN67" s="983"/>
      <c r="AO67" s="983"/>
      <c r="AP67" s="983"/>
      <c r="AQ67" s="983"/>
      <c r="AR67" s="983"/>
      <c r="AS67" s="983"/>
      <c r="AT67" s="983"/>
      <c r="AU67" s="983"/>
      <c r="AV67" s="983"/>
      <c r="AW67" s="983"/>
      <c r="AX67" s="983"/>
      <c r="AY67" s="983"/>
      <c r="AZ67" s="983"/>
      <c r="BA67" s="983"/>
      <c r="BB67" s="983"/>
    </row>
    <row r="68" spans="1:54" ht="6" customHeight="1">
      <c r="A68" s="950"/>
      <c r="B68" s="950"/>
      <c r="C68" s="950"/>
      <c r="D68" s="950"/>
      <c r="E68" s="950"/>
      <c r="F68" s="950"/>
      <c r="G68" s="950"/>
      <c r="H68" s="950"/>
      <c r="I68" s="950"/>
      <c r="J68" s="950"/>
      <c r="K68" s="950"/>
      <c r="L68" s="950"/>
      <c r="M68" s="950"/>
      <c r="N68" s="950"/>
      <c r="O68" s="950"/>
      <c r="P68" s="950"/>
      <c r="Q68" s="950"/>
      <c r="R68" s="950"/>
      <c r="S68" s="950"/>
      <c r="T68" s="950"/>
      <c r="U68" s="950"/>
      <c r="V68" s="950"/>
      <c r="W68" s="950"/>
      <c r="X68" s="950"/>
      <c r="Y68" s="950"/>
      <c r="Z68" s="663"/>
      <c r="AA68" s="663"/>
      <c r="AB68" s="663"/>
      <c r="AC68" s="663"/>
      <c r="AD68" s="966"/>
      <c r="AE68" s="966"/>
      <c r="AF68" s="966"/>
      <c r="AG68" s="966"/>
      <c r="AH68" s="966"/>
      <c r="AI68" s="950"/>
      <c r="AJ68" s="950"/>
      <c r="AK68" s="950"/>
      <c r="AL68" s="950"/>
      <c r="AM68" s="983"/>
      <c r="AN68" s="983"/>
      <c r="AO68" s="983"/>
      <c r="AP68" s="983"/>
      <c r="AQ68" s="983"/>
      <c r="AR68" s="983"/>
      <c r="AS68" s="983"/>
      <c r="AT68" s="983"/>
      <c r="AU68" s="983"/>
      <c r="AV68" s="983"/>
      <c r="AW68" s="983"/>
      <c r="AX68" s="983"/>
      <c r="AY68" s="983"/>
      <c r="AZ68" s="983"/>
      <c r="BA68" s="983"/>
      <c r="BB68" s="983"/>
    </row>
    <row r="69" spans="1:54" ht="6" customHeight="1">
      <c r="A69" s="950"/>
      <c r="B69" s="950"/>
      <c r="C69" s="950"/>
      <c r="D69" s="950"/>
      <c r="E69" s="950"/>
      <c r="F69" s="950"/>
      <c r="G69" s="950"/>
      <c r="H69" s="950"/>
      <c r="I69" s="950"/>
      <c r="J69" s="950"/>
      <c r="K69" s="950"/>
      <c r="L69" s="950"/>
      <c r="M69" s="950"/>
      <c r="N69" s="950"/>
      <c r="O69" s="950"/>
      <c r="P69" s="950"/>
      <c r="Q69" s="950"/>
      <c r="R69" s="950"/>
      <c r="S69" s="950"/>
      <c r="T69" s="950"/>
      <c r="U69" s="950"/>
      <c r="V69" s="950"/>
      <c r="W69" s="950"/>
      <c r="X69" s="950"/>
      <c r="Y69" s="950"/>
      <c r="Z69" s="663"/>
      <c r="AA69" s="663"/>
      <c r="AB69" s="663"/>
      <c r="AC69" s="663"/>
      <c r="AD69" s="966"/>
      <c r="AE69" s="966"/>
      <c r="AF69" s="966"/>
      <c r="AG69" s="966"/>
      <c r="AH69" s="966"/>
      <c r="AI69" s="950"/>
      <c r="AJ69" s="950"/>
      <c r="AK69" s="950"/>
      <c r="AL69" s="950"/>
      <c r="AM69" s="983"/>
      <c r="AN69" s="983"/>
      <c r="AO69" s="983"/>
      <c r="AP69" s="983"/>
      <c r="AQ69" s="983"/>
      <c r="AR69" s="983"/>
      <c r="AS69" s="983"/>
      <c r="AT69" s="983"/>
      <c r="AU69" s="983"/>
      <c r="AV69" s="983"/>
      <c r="AW69" s="983"/>
      <c r="AX69" s="983"/>
      <c r="AY69" s="983"/>
      <c r="AZ69" s="983"/>
      <c r="BA69" s="983"/>
      <c r="BB69" s="983"/>
    </row>
    <row r="70" spans="1:54" ht="6" customHeight="1">
      <c r="A70" s="949" t="s">
        <v>462</v>
      </c>
      <c r="B70" s="949"/>
      <c r="C70" s="949"/>
      <c r="D70" s="949"/>
      <c r="E70" s="949"/>
      <c r="F70" s="949"/>
      <c r="G70" s="949"/>
      <c r="H70" s="949"/>
      <c r="I70" s="949"/>
      <c r="J70" s="949"/>
      <c r="K70" s="949"/>
      <c r="L70" s="949"/>
      <c r="M70" s="949"/>
      <c r="N70" s="949"/>
      <c r="O70" s="949"/>
      <c r="P70" s="949"/>
      <c r="Q70" s="949"/>
      <c r="R70" s="949"/>
      <c r="S70" s="949"/>
      <c r="T70" s="949"/>
      <c r="U70" s="949"/>
      <c r="V70" s="949"/>
      <c r="W70" s="949"/>
      <c r="X70" s="949"/>
      <c r="Y70" s="949"/>
      <c r="Z70" s="663"/>
      <c r="AA70" s="663"/>
      <c r="AB70" s="663"/>
      <c r="AC70" s="663"/>
      <c r="AD70" s="966"/>
      <c r="AE70" s="966"/>
      <c r="AF70" s="966"/>
      <c r="AG70" s="966"/>
      <c r="AH70" s="966"/>
      <c r="AI70" s="967" t="s">
        <v>384</v>
      </c>
      <c r="AJ70" s="950"/>
      <c r="AK70" s="950"/>
      <c r="AL70" s="950"/>
      <c r="AM70" s="754"/>
      <c r="AN70" s="754"/>
      <c r="AO70" s="754"/>
      <c r="AP70" s="754"/>
      <c r="AQ70" s="754"/>
      <c r="AR70" s="754"/>
      <c r="AS70" s="754"/>
      <c r="AT70" s="754"/>
      <c r="AU70" s="754"/>
      <c r="AV70" s="754"/>
      <c r="AW70" s="754"/>
      <c r="AX70" s="754"/>
      <c r="AY70" s="754"/>
      <c r="AZ70" s="754"/>
      <c r="BA70" s="754"/>
      <c r="BB70" s="754"/>
    </row>
    <row r="71" spans="1:54" ht="6" customHeight="1">
      <c r="A71" s="949"/>
      <c r="B71" s="949"/>
      <c r="C71" s="949"/>
      <c r="D71" s="949"/>
      <c r="E71" s="949"/>
      <c r="F71" s="949"/>
      <c r="G71" s="949"/>
      <c r="H71" s="949"/>
      <c r="I71" s="949"/>
      <c r="J71" s="949"/>
      <c r="K71" s="949"/>
      <c r="L71" s="949"/>
      <c r="M71" s="949"/>
      <c r="N71" s="949"/>
      <c r="O71" s="949"/>
      <c r="P71" s="949"/>
      <c r="Q71" s="949"/>
      <c r="R71" s="949"/>
      <c r="S71" s="949"/>
      <c r="T71" s="949"/>
      <c r="U71" s="949"/>
      <c r="V71" s="949"/>
      <c r="W71" s="949"/>
      <c r="X71" s="949"/>
      <c r="Y71" s="949"/>
      <c r="Z71" s="663"/>
      <c r="AA71" s="663"/>
      <c r="AB71" s="663"/>
      <c r="AC71" s="663"/>
      <c r="AD71" s="966"/>
      <c r="AE71" s="966"/>
      <c r="AF71" s="966"/>
      <c r="AG71" s="966"/>
      <c r="AH71" s="966"/>
      <c r="AI71" s="950"/>
      <c r="AJ71" s="950"/>
      <c r="AK71" s="950"/>
      <c r="AL71" s="950"/>
      <c r="AM71" s="754"/>
      <c r="AN71" s="754"/>
      <c r="AO71" s="754"/>
      <c r="AP71" s="754"/>
      <c r="AQ71" s="754"/>
      <c r="AR71" s="754"/>
      <c r="AS71" s="754"/>
      <c r="AT71" s="754"/>
      <c r="AU71" s="754"/>
      <c r="AV71" s="754"/>
      <c r="AW71" s="754"/>
      <c r="AX71" s="754"/>
      <c r="AY71" s="754"/>
      <c r="AZ71" s="754"/>
      <c r="BA71" s="754"/>
      <c r="BB71" s="754"/>
    </row>
    <row r="72" spans="1:54" ht="6" customHeight="1">
      <c r="A72" s="949"/>
      <c r="B72" s="949"/>
      <c r="C72" s="949"/>
      <c r="D72" s="949"/>
      <c r="E72" s="949"/>
      <c r="F72" s="949"/>
      <c r="G72" s="949"/>
      <c r="H72" s="949"/>
      <c r="I72" s="949"/>
      <c r="J72" s="949"/>
      <c r="K72" s="949"/>
      <c r="L72" s="949"/>
      <c r="M72" s="949"/>
      <c r="N72" s="949"/>
      <c r="O72" s="949"/>
      <c r="P72" s="949"/>
      <c r="Q72" s="949"/>
      <c r="R72" s="949"/>
      <c r="S72" s="949"/>
      <c r="T72" s="949"/>
      <c r="U72" s="949"/>
      <c r="V72" s="949"/>
      <c r="W72" s="949"/>
      <c r="X72" s="949"/>
      <c r="Y72" s="949"/>
      <c r="Z72" s="663"/>
      <c r="AA72" s="663"/>
      <c r="AB72" s="663"/>
      <c r="AC72" s="663"/>
      <c r="AD72" s="966"/>
      <c r="AE72" s="966"/>
      <c r="AF72" s="966"/>
      <c r="AG72" s="966"/>
      <c r="AH72" s="966"/>
      <c r="AI72" s="950"/>
      <c r="AJ72" s="950"/>
      <c r="AK72" s="950"/>
      <c r="AL72" s="950"/>
      <c r="AM72" s="754"/>
      <c r="AN72" s="754"/>
      <c r="AO72" s="754"/>
      <c r="AP72" s="754"/>
      <c r="AQ72" s="754"/>
      <c r="AR72" s="754"/>
      <c r="AS72" s="754"/>
      <c r="AT72" s="754"/>
      <c r="AU72" s="754"/>
      <c r="AV72" s="754"/>
      <c r="AW72" s="754"/>
      <c r="AX72" s="754"/>
      <c r="AY72" s="754"/>
      <c r="AZ72" s="754"/>
      <c r="BA72" s="754"/>
      <c r="BB72" s="754"/>
    </row>
    <row r="73" spans="1:54" ht="6" customHeight="1">
      <c r="A73" s="949" t="s">
        <v>463</v>
      </c>
      <c r="B73" s="950"/>
      <c r="C73" s="950"/>
      <c r="D73" s="950"/>
      <c r="E73" s="950"/>
      <c r="F73" s="950"/>
      <c r="G73" s="950"/>
      <c r="H73" s="950"/>
      <c r="I73" s="950"/>
      <c r="J73" s="950"/>
      <c r="K73" s="950"/>
      <c r="L73" s="950"/>
      <c r="M73" s="950"/>
      <c r="N73" s="950"/>
      <c r="O73" s="950"/>
      <c r="P73" s="950"/>
      <c r="Q73" s="950"/>
      <c r="R73" s="950"/>
      <c r="S73" s="950"/>
      <c r="T73" s="950"/>
      <c r="U73" s="950"/>
      <c r="V73" s="950"/>
      <c r="W73" s="950"/>
      <c r="X73" s="950"/>
      <c r="Y73" s="950"/>
      <c r="Z73" s="663"/>
      <c r="AA73" s="663"/>
      <c r="AB73" s="663"/>
      <c r="AC73" s="663"/>
      <c r="AD73" s="966"/>
      <c r="AE73" s="966"/>
      <c r="AF73" s="966"/>
      <c r="AG73" s="966"/>
      <c r="AH73" s="966"/>
      <c r="AI73" s="950"/>
      <c r="AJ73" s="950"/>
      <c r="AK73" s="950"/>
      <c r="AL73" s="950"/>
      <c r="AM73" s="754"/>
      <c r="AN73" s="754"/>
      <c r="AO73" s="754"/>
      <c r="AP73" s="754"/>
      <c r="AQ73" s="754"/>
      <c r="AR73" s="754"/>
      <c r="AS73" s="754"/>
      <c r="AT73" s="754"/>
      <c r="AU73" s="754"/>
      <c r="AV73" s="754"/>
      <c r="AW73" s="754"/>
      <c r="AX73" s="754"/>
      <c r="AY73" s="754"/>
      <c r="AZ73" s="754"/>
      <c r="BA73" s="754"/>
      <c r="BB73" s="754"/>
    </row>
    <row r="74" spans="1:54" ht="6" customHeight="1">
      <c r="A74" s="950"/>
      <c r="B74" s="950"/>
      <c r="C74" s="950"/>
      <c r="D74" s="950"/>
      <c r="E74" s="950"/>
      <c r="F74" s="950"/>
      <c r="G74" s="950"/>
      <c r="H74" s="950"/>
      <c r="I74" s="950"/>
      <c r="J74" s="950"/>
      <c r="K74" s="950"/>
      <c r="L74" s="950"/>
      <c r="M74" s="950"/>
      <c r="N74" s="950"/>
      <c r="O74" s="950"/>
      <c r="P74" s="950"/>
      <c r="Q74" s="950"/>
      <c r="R74" s="950"/>
      <c r="S74" s="950"/>
      <c r="T74" s="950"/>
      <c r="U74" s="950"/>
      <c r="V74" s="950"/>
      <c r="W74" s="950"/>
      <c r="X74" s="950"/>
      <c r="Y74" s="950"/>
      <c r="Z74" s="663"/>
      <c r="AA74" s="663"/>
      <c r="AB74" s="663"/>
      <c r="AC74" s="663"/>
      <c r="AD74" s="966"/>
      <c r="AE74" s="966"/>
      <c r="AF74" s="966"/>
      <c r="AG74" s="966"/>
      <c r="AH74" s="966"/>
      <c r="AI74" s="967" t="s">
        <v>464</v>
      </c>
      <c r="AJ74" s="950"/>
      <c r="AK74" s="950"/>
      <c r="AL74" s="950"/>
      <c r="AM74" s="983"/>
      <c r="AN74" s="983"/>
      <c r="AO74" s="983"/>
      <c r="AP74" s="983"/>
      <c r="AQ74" s="983"/>
      <c r="AR74" s="983"/>
      <c r="AS74" s="983"/>
      <c r="AT74" s="983"/>
      <c r="AU74" s="983"/>
      <c r="AV74" s="983"/>
      <c r="AW74" s="983"/>
      <c r="AX74" s="983"/>
      <c r="AY74" s="983"/>
      <c r="AZ74" s="983"/>
      <c r="BA74" s="983"/>
      <c r="BB74" s="983"/>
    </row>
    <row r="75" spans="1:54" ht="6" customHeight="1">
      <c r="A75" s="950"/>
      <c r="B75" s="950"/>
      <c r="C75" s="950"/>
      <c r="D75" s="950"/>
      <c r="E75" s="950"/>
      <c r="F75" s="950"/>
      <c r="G75" s="950"/>
      <c r="H75" s="950"/>
      <c r="I75" s="950"/>
      <c r="J75" s="950"/>
      <c r="K75" s="950"/>
      <c r="L75" s="950"/>
      <c r="M75" s="950"/>
      <c r="N75" s="950"/>
      <c r="O75" s="950"/>
      <c r="P75" s="950"/>
      <c r="Q75" s="950"/>
      <c r="R75" s="950"/>
      <c r="S75" s="950"/>
      <c r="T75" s="950"/>
      <c r="U75" s="950"/>
      <c r="V75" s="950"/>
      <c r="W75" s="950"/>
      <c r="X75" s="950"/>
      <c r="Y75" s="950"/>
      <c r="Z75" s="663"/>
      <c r="AA75" s="663"/>
      <c r="AB75" s="663"/>
      <c r="AC75" s="663"/>
      <c r="AD75" s="966"/>
      <c r="AE75" s="966"/>
      <c r="AF75" s="966"/>
      <c r="AG75" s="966"/>
      <c r="AH75" s="966"/>
      <c r="AI75" s="950"/>
      <c r="AJ75" s="950"/>
      <c r="AK75" s="950"/>
      <c r="AL75" s="950"/>
      <c r="AM75" s="983"/>
      <c r="AN75" s="983"/>
      <c r="AO75" s="983"/>
      <c r="AP75" s="983"/>
      <c r="AQ75" s="983"/>
      <c r="AR75" s="983"/>
      <c r="AS75" s="983"/>
      <c r="AT75" s="983"/>
      <c r="AU75" s="983"/>
      <c r="AV75" s="983"/>
      <c r="AW75" s="983"/>
      <c r="AX75" s="983"/>
      <c r="AY75" s="983"/>
      <c r="AZ75" s="983"/>
      <c r="BA75" s="983"/>
      <c r="BB75" s="983"/>
    </row>
    <row r="76" spans="1:54" ht="6" customHeight="1">
      <c r="A76" s="949" t="s">
        <v>465</v>
      </c>
      <c r="B76" s="950"/>
      <c r="C76" s="950"/>
      <c r="D76" s="950"/>
      <c r="E76" s="950"/>
      <c r="F76" s="950"/>
      <c r="G76" s="950"/>
      <c r="H76" s="950"/>
      <c r="I76" s="950"/>
      <c r="J76" s="950"/>
      <c r="K76" s="950"/>
      <c r="L76" s="950"/>
      <c r="M76" s="950"/>
      <c r="N76" s="950"/>
      <c r="O76" s="950"/>
      <c r="P76" s="950"/>
      <c r="Q76" s="950"/>
      <c r="R76" s="950"/>
      <c r="S76" s="950"/>
      <c r="T76" s="950"/>
      <c r="U76" s="950"/>
      <c r="V76" s="950"/>
      <c r="W76" s="950"/>
      <c r="X76" s="950"/>
      <c r="Y76" s="950"/>
      <c r="Z76" s="663"/>
      <c r="AA76" s="663"/>
      <c r="AB76" s="663"/>
      <c r="AC76" s="663"/>
      <c r="AD76" s="966"/>
      <c r="AE76" s="966"/>
      <c r="AF76" s="966"/>
      <c r="AG76" s="966"/>
      <c r="AH76" s="966"/>
      <c r="AI76" s="950"/>
      <c r="AJ76" s="950"/>
      <c r="AK76" s="950"/>
      <c r="AL76" s="950"/>
      <c r="AM76" s="983"/>
      <c r="AN76" s="983"/>
      <c r="AO76" s="983"/>
      <c r="AP76" s="983"/>
      <c r="AQ76" s="983"/>
      <c r="AR76" s="983"/>
      <c r="AS76" s="983"/>
      <c r="AT76" s="983"/>
      <c r="AU76" s="983"/>
      <c r="AV76" s="983"/>
      <c r="AW76" s="983"/>
      <c r="AX76" s="983"/>
      <c r="AY76" s="983"/>
      <c r="AZ76" s="983"/>
      <c r="BA76" s="983"/>
      <c r="BB76" s="983"/>
    </row>
    <row r="77" spans="1:54" ht="6" customHeight="1">
      <c r="A77" s="950"/>
      <c r="B77" s="950"/>
      <c r="C77" s="950"/>
      <c r="D77" s="950"/>
      <c r="E77" s="950"/>
      <c r="F77" s="950"/>
      <c r="G77" s="950"/>
      <c r="H77" s="950"/>
      <c r="I77" s="950"/>
      <c r="J77" s="950"/>
      <c r="K77" s="950"/>
      <c r="L77" s="950"/>
      <c r="M77" s="950"/>
      <c r="N77" s="950"/>
      <c r="O77" s="950"/>
      <c r="P77" s="950"/>
      <c r="Q77" s="950"/>
      <c r="R77" s="950"/>
      <c r="S77" s="950"/>
      <c r="T77" s="950"/>
      <c r="U77" s="950"/>
      <c r="V77" s="950"/>
      <c r="W77" s="950"/>
      <c r="X77" s="950"/>
      <c r="Y77" s="950"/>
      <c r="Z77" s="663"/>
      <c r="AA77" s="663"/>
      <c r="AB77" s="663"/>
      <c r="AC77" s="663"/>
      <c r="AD77" s="966"/>
      <c r="AE77" s="966"/>
      <c r="AF77" s="966"/>
      <c r="AG77" s="966"/>
      <c r="AH77" s="966"/>
      <c r="AI77" s="950"/>
      <c r="AJ77" s="950"/>
      <c r="AK77" s="950"/>
      <c r="AL77" s="950"/>
      <c r="AM77" s="983"/>
      <c r="AN77" s="983"/>
      <c r="AO77" s="983"/>
      <c r="AP77" s="983"/>
      <c r="AQ77" s="983"/>
      <c r="AR77" s="983"/>
      <c r="AS77" s="983"/>
      <c r="AT77" s="983"/>
      <c r="AU77" s="983"/>
      <c r="AV77" s="983"/>
      <c r="AW77" s="983"/>
      <c r="AX77" s="983"/>
      <c r="AY77" s="983"/>
      <c r="AZ77" s="983"/>
      <c r="BA77" s="983"/>
      <c r="BB77" s="983"/>
    </row>
    <row r="78" spans="1:54" ht="6" customHeight="1">
      <c r="A78" s="950"/>
      <c r="B78" s="950"/>
      <c r="C78" s="950"/>
      <c r="D78" s="950"/>
      <c r="E78" s="950"/>
      <c r="F78" s="950"/>
      <c r="G78" s="950"/>
      <c r="H78" s="950"/>
      <c r="I78" s="950"/>
      <c r="J78" s="950"/>
      <c r="K78" s="950"/>
      <c r="L78" s="950"/>
      <c r="M78" s="950"/>
      <c r="N78" s="950"/>
      <c r="O78" s="950"/>
      <c r="P78" s="950"/>
      <c r="Q78" s="950"/>
      <c r="R78" s="950"/>
      <c r="S78" s="950"/>
      <c r="T78" s="950"/>
      <c r="U78" s="950"/>
      <c r="V78" s="950"/>
      <c r="W78" s="950"/>
      <c r="X78" s="950"/>
      <c r="Y78" s="950"/>
      <c r="Z78" s="663"/>
      <c r="AA78" s="663"/>
      <c r="AB78" s="663"/>
      <c r="AC78" s="663"/>
      <c r="AD78" s="966"/>
      <c r="AE78" s="966"/>
      <c r="AF78" s="966"/>
      <c r="AG78" s="966"/>
      <c r="AH78" s="966"/>
      <c r="AI78" s="967" t="s">
        <v>448</v>
      </c>
      <c r="AJ78" s="950"/>
      <c r="AK78" s="950"/>
      <c r="AL78" s="950"/>
      <c r="AM78" s="13"/>
      <c r="AN78" s="13"/>
      <c r="AO78" s="13"/>
      <c r="AP78" s="13"/>
      <c r="AQ78" s="13"/>
      <c r="AR78" s="13"/>
      <c r="AS78" s="13"/>
      <c r="AT78" s="13"/>
      <c r="AU78" s="13"/>
      <c r="AV78" s="13"/>
      <c r="AW78" s="13"/>
      <c r="AX78" s="13"/>
      <c r="AY78" s="13"/>
      <c r="AZ78" s="13"/>
      <c r="BA78" s="13"/>
      <c r="BB78" s="13"/>
    </row>
    <row r="79" spans="1:54" ht="6" customHeight="1">
      <c r="A79" s="949" t="s">
        <v>466</v>
      </c>
      <c r="B79" s="949"/>
      <c r="C79" s="949"/>
      <c r="D79" s="949"/>
      <c r="E79" s="949"/>
      <c r="F79" s="949"/>
      <c r="G79" s="949"/>
      <c r="H79" s="949"/>
      <c r="I79" s="949"/>
      <c r="J79" s="949"/>
      <c r="K79" s="949"/>
      <c r="L79" s="949"/>
      <c r="M79" s="949"/>
      <c r="N79" s="949"/>
      <c r="O79" s="949"/>
      <c r="P79" s="949"/>
      <c r="Q79" s="949"/>
      <c r="R79" s="949"/>
      <c r="S79" s="949"/>
      <c r="T79" s="949"/>
      <c r="U79" s="949"/>
      <c r="V79" s="949"/>
      <c r="W79" s="949"/>
      <c r="X79" s="949"/>
      <c r="Y79" s="949"/>
      <c r="Z79" s="663"/>
      <c r="AA79" s="663"/>
      <c r="AB79" s="663"/>
      <c r="AC79" s="663"/>
      <c r="AD79" s="966"/>
      <c r="AE79" s="966"/>
      <c r="AF79" s="966"/>
      <c r="AG79" s="966"/>
      <c r="AH79" s="966"/>
      <c r="AI79" s="950"/>
      <c r="AJ79" s="950"/>
      <c r="AK79" s="950"/>
      <c r="AL79" s="950"/>
      <c r="AM79" s="976"/>
      <c r="AN79" s="977"/>
      <c r="AO79" s="985"/>
      <c r="AP79" s="985"/>
      <c r="AQ79" s="951" t="s">
        <v>430</v>
      </c>
      <c r="AR79" s="978"/>
      <c r="AS79" s="979"/>
      <c r="AT79" s="951" t="s">
        <v>431</v>
      </c>
      <c r="AU79" s="978"/>
      <c r="AV79" s="979"/>
      <c r="AW79" s="951" t="s">
        <v>432</v>
      </c>
      <c r="AX79" s="951" t="s">
        <v>450</v>
      </c>
      <c r="AY79" s="13"/>
      <c r="AZ79" s="13"/>
      <c r="BA79" s="13"/>
      <c r="BB79" s="13"/>
    </row>
    <row r="80" spans="1:54" ht="6" customHeight="1">
      <c r="A80" s="949"/>
      <c r="B80" s="949"/>
      <c r="C80" s="949"/>
      <c r="D80" s="949"/>
      <c r="E80" s="949"/>
      <c r="F80" s="949"/>
      <c r="G80" s="949"/>
      <c r="H80" s="949"/>
      <c r="I80" s="949"/>
      <c r="J80" s="949"/>
      <c r="K80" s="949"/>
      <c r="L80" s="949"/>
      <c r="M80" s="949"/>
      <c r="N80" s="949"/>
      <c r="O80" s="949"/>
      <c r="P80" s="949"/>
      <c r="Q80" s="949"/>
      <c r="R80" s="949"/>
      <c r="S80" s="949"/>
      <c r="T80" s="949"/>
      <c r="U80" s="949"/>
      <c r="V80" s="949"/>
      <c r="W80" s="949"/>
      <c r="X80" s="949"/>
      <c r="Y80" s="949"/>
      <c r="Z80" s="663"/>
      <c r="AA80" s="663"/>
      <c r="AB80" s="663"/>
      <c r="AC80" s="663"/>
      <c r="AD80" s="966"/>
      <c r="AE80" s="966"/>
      <c r="AF80" s="966"/>
      <c r="AG80" s="966"/>
      <c r="AH80" s="966"/>
      <c r="AI80" s="950"/>
      <c r="AJ80" s="950"/>
      <c r="AK80" s="950"/>
      <c r="AL80" s="950"/>
      <c r="AM80" s="977"/>
      <c r="AN80" s="977"/>
      <c r="AO80" s="985"/>
      <c r="AP80" s="985"/>
      <c r="AQ80" s="954"/>
      <c r="AR80" s="979"/>
      <c r="AS80" s="979"/>
      <c r="AT80" s="954"/>
      <c r="AU80" s="979"/>
      <c r="AV80" s="979"/>
      <c r="AW80" s="954"/>
      <c r="AX80" s="923"/>
      <c r="AY80" s="13"/>
      <c r="AZ80" s="13"/>
      <c r="BA80" s="13"/>
      <c r="BB80" s="13"/>
    </row>
    <row r="81" spans="1:54" ht="6" customHeight="1">
      <c r="A81" s="949"/>
      <c r="B81" s="949"/>
      <c r="C81" s="949"/>
      <c r="D81" s="949"/>
      <c r="E81" s="949"/>
      <c r="F81" s="949"/>
      <c r="G81" s="949"/>
      <c r="H81" s="949"/>
      <c r="I81" s="949"/>
      <c r="J81" s="949"/>
      <c r="K81" s="949"/>
      <c r="L81" s="949"/>
      <c r="M81" s="949"/>
      <c r="N81" s="949"/>
      <c r="O81" s="949"/>
      <c r="P81" s="949"/>
      <c r="Q81" s="949"/>
      <c r="R81" s="949"/>
      <c r="S81" s="949"/>
      <c r="T81" s="949"/>
      <c r="U81" s="949"/>
      <c r="V81" s="949"/>
      <c r="W81" s="949"/>
      <c r="X81" s="949"/>
      <c r="Y81" s="949"/>
      <c r="Z81" s="663"/>
      <c r="AA81" s="663"/>
      <c r="AB81" s="663"/>
      <c r="AC81" s="663"/>
      <c r="AD81" s="966"/>
      <c r="AE81" s="966"/>
      <c r="AF81" s="966"/>
      <c r="AG81" s="966"/>
      <c r="AH81" s="966"/>
      <c r="AI81" s="950"/>
      <c r="AJ81" s="950"/>
      <c r="AK81" s="950"/>
      <c r="AL81" s="950"/>
      <c r="AM81" s="13"/>
      <c r="AN81" s="13"/>
      <c r="AO81" s="13"/>
      <c r="AP81" s="13"/>
      <c r="AQ81" s="13"/>
      <c r="AR81" s="13"/>
      <c r="AS81" s="13"/>
      <c r="AT81" s="13"/>
      <c r="AU81" s="13"/>
      <c r="AV81" s="13"/>
      <c r="AW81" s="13"/>
      <c r="AX81" s="13"/>
      <c r="AY81" s="13"/>
      <c r="AZ81" s="13"/>
      <c r="BA81" s="13"/>
      <c r="BB81" s="13"/>
    </row>
    <row r="82" spans="1:54" ht="6" customHeight="1">
      <c r="A82" s="949" t="s">
        <v>467</v>
      </c>
      <c r="B82" s="949"/>
      <c r="C82" s="949"/>
      <c r="D82" s="949"/>
      <c r="E82" s="949"/>
      <c r="F82" s="949"/>
      <c r="G82" s="949"/>
      <c r="H82" s="949"/>
      <c r="I82" s="949"/>
      <c r="J82" s="949"/>
      <c r="K82" s="949"/>
      <c r="L82" s="949"/>
      <c r="M82" s="949"/>
      <c r="N82" s="949"/>
      <c r="O82" s="949"/>
      <c r="P82" s="949"/>
      <c r="Q82" s="949"/>
      <c r="R82" s="949"/>
      <c r="S82" s="949"/>
      <c r="T82" s="949"/>
      <c r="U82" s="949"/>
      <c r="V82" s="949"/>
      <c r="W82" s="949"/>
      <c r="X82" s="949"/>
      <c r="Y82" s="949"/>
      <c r="Z82" s="663"/>
      <c r="AA82" s="663"/>
      <c r="AB82" s="663"/>
      <c r="AC82" s="663"/>
      <c r="AD82" s="966"/>
      <c r="AE82" s="966"/>
      <c r="AF82" s="966"/>
      <c r="AG82" s="966"/>
      <c r="AH82" s="966"/>
      <c r="AI82" s="967" t="s">
        <v>452</v>
      </c>
      <c r="AJ82" s="950"/>
      <c r="AK82" s="950"/>
      <c r="AL82" s="950"/>
      <c r="AM82" s="45"/>
      <c r="AN82" s="45"/>
      <c r="AO82" s="45"/>
      <c r="AP82" s="45"/>
      <c r="AQ82" s="45"/>
      <c r="AR82" s="45"/>
      <c r="AS82" s="45"/>
      <c r="AT82" s="45"/>
      <c r="AU82" s="45"/>
      <c r="AV82" s="45"/>
      <c r="AW82" s="45"/>
      <c r="AX82" s="45"/>
      <c r="AY82" s="45"/>
      <c r="AZ82" s="45"/>
      <c r="BA82" s="45"/>
      <c r="BB82" s="45"/>
    </row>
    <row r="83" spans="1:54" ht="6" customHeight="1">
      <c r="A83" s="949"/>
      <c r="B83" s="949"/>
      <c r="C83" s="949"/>
      <c r="D83" s="949"/>
      <c r="E83" s="949"/>
      <c r="F83" s="949"/>
      <c r="G83" s="949"/>
      <c r="H83" s="949"/>
      <c r="I83" s="949"/>
      <c r="J83" s="949"/>
      <c r="K83" s="949"/>
      <c r="L83" s="949"/>
      <c r="M83" s="949"/>
      <c r="N83" s="949"/>
      <c r="O83" s="949"/>
      <c r="P83" s="949"/>
      <c r="Q83" s="949"/>
      <c r="R83" s="949"/>
      <c r="S83" s="949"/>
      <c r="T83" s="949"/>
      <c r="U83" s="949"/>
      <c r="V83" s="949"/>
      <c r="W83" s="949"/>
      <c r="X83" s="949"/>
      <c r="Y83" s="949"/>
      <c r="Z83" s="663"/>
      <c r="AA83" s="663"/>
      <c r="AB83" s="663"/>
      <c r="AC83" s="663"/>
      <c r="AD83" s="966"/>
      <c r="AE83" s="966"/>
      <c r="AF83" s="966"/>
      <c r="AG83" s="966"/>
      <c r="AH83" s="966"/>
      <c r="AI83" s="950"/>
      <c r="AJ83" s="950"/>
      <c r="AK83" s="950"/>
      <c r="AL83" s="950"/>
      <c r="AM83" s="980"/>
      <c r="AN83" s="981"/>
      <c r="AO83" s="981"/>
      <c r="AP83" s="754" t="s">
        <v>453</v>
      </c>
      <c r="AQ83" s="980"/>
      <c r="AR83" s="981"/>
      <c r="AS83" s="981"/>
      <c r="AT83" s="754" t="s">
        <v>453</v>
      </c>
      <c r="AU83" s="980"/>
      <c r="AV83" s="981"/>
      <c r="AW83" s="981"/>
      <c r="AX83" s="45"/>
      <c r="AY83" s="45"/>
      <c r="AZ83" s="45"/>
      <c r="BA83" s="45"/>
      <c r="BB83" s="45"/>
    </row>
    <row r="84" spans="1:54" ht="6" customHeight="1">
      <c r="A84" s="949"/>
      <c r="B84" s="949"/>
      <c r="C84" s="949"/>
      <c r="D84" s="949"/>
      <c r="E84" s="949"/>
      <c r="F84" s="949"/>
      <c r="G84" s="949"/>
      <c r="H84" s="949"/>
      <c r="I84" s="949"/>
      <c r="J84" s="949"/>
      <c r="K84" s="949"/>
      <c r="L84" s="949"/>
      <c r="M84" s="949"/>
      <c r="N84" s="949"/>
      <c r="O84" s="949"/>
      <c r="P84" s="949"/>
      <c r="Q84" s="949"/>
      <c r="R84" s="949"/>
      <c r="S84" s="949"/>
      <c r="T84" s="949"/>
      <c r="U84" s="949"/>
      <c r="V84" s="949"/>
      <c r="W84" s="949"/>
      <c r="X84" s="949"/>
      <c r="Y84" s="949"/>
      <c r="Z84" s="663"/>
      <c r="AA84" s="663"/>
      <c r="AB84" s="663"/>
      <c r="AC84" s="663"/>
      <c r="AD84" s="966"/>
      <c r="AE84" s="966"/>
      <c r="AF84" s="966"/>
      <c r="AG84" s="966"/>
      <c r="AH84" s="966"/>
      <c r="AI84" s="950"/>
      <c r="AJ84" s="950"/>
      <c r="AK84" s="950"/>
      <c r="AL84" s="950"/>
      <c r="AM84" s="981"/>
      <c r="AN84" s="981"/>
      <c r="AO84" s="981"/>
      <c r="AP84" s="926"/>
      <c r="AQ84" s="981"/>
      <c r="AR84" s="981"/>
      <c r="AS84" s="981"/>
      <c r="AT84" s="926"/>
      <c r="AU84" s="981"/>
      <c r="AV84" s="981"/>
      <c r="AW84" s="981"/>
      <c r="AX84" s="45"/>
      <c r="AY84" s="45"/>
      <c r="AZ84" s="45"/>
      <c r="BA84" s="45"/>
      <c r="BB84" s="45"/>
    </row>
    <row r="85" spans="1:54" ht="6" customHeight="1">
      <c r="A85" s="949" t="s">
        <v>468</v>
      </c>
      <c r="B85" s="949"/>
      <c r="C85" s="949"/>
      <c r="D85" s="949"/>
      <c r="E85" s="949"/>
      <c r="F85" s="949"/>
      <c r="G85" s="949"/>
      <c r="H85" s="949"/>
      <c r="I85" s="949"/>
      <c r="J85" s="949"/>
      <c r="K85" s="949"/>
      <c r="L85" s="949"/>
      <c r="M85" s="949"/>
      <c r="N85" s="949"/>
      <c r="O85" s="949"/>
      <c r="P85" s="949"/>
      <c r="Q85" s="949"/>
      <c r="R85" s="949"/>
      <c r="S85" s="949"/>
      <c r="T85" s="949"/>
      <c r="U85" s="949"/>
      <c r="V85" s="949"/>
      <c r="W85" s="949"/>
      <c r="X85" s="949"/>
      <c r="Y85" s="949"/>
      <c r="Z85" s="663"/>
      <c r="AA85" s="663"/>
      <c r="AB85" s="663"/>
      <c r="AC85" s="663"/>
      <c r="AD85" s="966"/>
      <c r="AE85" s="966"/>
      <c r="AF85" s="966"/>
      <c r="AG85" s="966"/>
      <c r="AH85" s="966"/>
      <c r="AI85" s="950"/>
      <c r="AJ85" s="950"/>
      <c r="AK85" s="950"/>
      <c r="AL85" s="950"/>
      <c r="AM85" s="45"/>
      <c r="AN85" s="45"/>
      <c r="AO85" s="45"/>
      <c r="AP85" s="45"/>
      <c r="AQ85" s="45"/>
      <c r="AR85" s="45"/>
      <c r="AS85" s="45"/>
      <c r="AT85" s="45"/>
      <c r="AU85" s="45"/>
      <c r="AV85" s="45"/>
      <c r="AW85" s="45"/>
      <c r="AX85" s="45"/>
      <c r="AY85" s="45"/>
      <c r="AZ85" s="45"/>
      <c r="BA85" s="45"/>
      <c r="BB85" s="45"/>
    </row>
    <row r="86" spans="1:54" ht="6" customHeight="1">
      <c r="A86" s="949"/>
      <c r="B86" s="949"/>
      <c r="C86" s="949"/>
      <c r="D86" s="949"/>
      <c r="E86" s="949"/>
      <c r="F86" s="949"/>
      <c r="G86" s="949"/>
      <c r="H86" s="949"/>
      <c r="I86" s="949"/>
      <c r="J86" s="949"/>
      <c r="K86" s="949"/>
      <c r="L86" s="949"/>
      <c r="M86" s="949"/>
      <c r="N86" s="949"/>
      <c r="O86" s="949"/>
      <c r="P86" s="949"/>
      <c r="Q86" s="949"/>
      <c r="R86" s="949"/>
      <c r="S86" s="949"/>
      <c r="T86" s="949"/>
      <c r="U86" s="949"/>
      <c r="V86" s="949"/>
      <c r="W86" s="949"/>
      <c r="X86" s="949"/>
      <c r="Y86" s="949"/>
      <c r="Z86" s="663"/>
      <c r="AA86" s="663"/>
      <c r="AB86" s="663"/>
      <c r="AC86" s="663"/>
      <c r="AD86" s="966"/>
      <c r="AE86" s="966"/>
      <c r="AF86" s="966"/>
      <c r="AG86" s="966"/>
      <c r="AH86" s="966"/>
      <c r="AI86" s="967" t="s">
        <v>455</v>
      </c>
      <c r="AJ86" s="950"/>
      <c r="AK86" s="950"/>
      <c r="AL86" s="950"/>
      <c r="AM86" s="45"/>
      <c r="AN86" s="45"/>
      <c r="AO86" s="45"/>
      <c r="AP86" s="45"/>
      <c r="AQ86" s="45"/>
      <c r="AR86" s="45"/>
      <c r="AS86" s="45"/>
      <c r="AT86" s="45"/>
      <c r="AU86" s="45"/>
      <c r="AV86" s="45"/>
      <c r="AW86" s="45"/>
      <c r="AX86" s="45"/>
      <c r="AY86" s="45"/>
      <c r="AZ86" s="45"/>
      <c r="BA86" s="45"/>
      <c r="BB86" s="45"/>
    </row>
    <row r="87" spans="1:54" ht="6" customHeight="1">
      <c r="A87" s="949"/>
      <c r="B87" s="949"/>
      <c r="C87" s="949"/>
      <c r="D87" s="949"/>
      <c r="E87" s="949"/>
      <c r="F87" s="949"/>
      <c r="G87" s="949"/>
      <c r="H87" s="949"/>
      <c r="I87" s="949"/>
      <c r="J87" s="949"/>
      <c r="K87" s="949"/>
      <c r="L87" s="949"/>
      <c r="M87" s="949"/>
      <c r="N87" s="949"/>
      <c r="O87" s="949"/>
      <c r="P87" s="949"/>
      <c r="Q87" s="949"/>
      <c r="R87" s="949"/>
      <c r="S87" s="949"/>
      <c r="T87" s="949"/>
      <c r="U87" s="949"/>
      <c r="V87" s="949"/>
      <c r="W87" s="949"/>
      <c r="X87" s="949"/>
      <c r="Y87" s="949"/>
      <c r="Z87" s="663"/>
      <c r="AA87" s="663"/>
      <c r="AB87" s="663"/>
      <c r="AC87" s="663"/>
      <c r="AD87" s="966"/>
      <c r="AE87" s="966"/>
      <c r="AF87" s="966"/>
      <c r="AG87" s="966"/>
      <c r="AH87" s="966"/>
      <c r="AI87" s="950"/>
      <c r="AJ87" s="950"/>
      <c r="AK87" s="950"/>
      <c r="AL87" s="950"/>
      <c r="AM87" s="984"/>
      <c r="AN87" s="981"/>
      <c r="AO87" s="981"/>
      <c r="AP87" s="981"/>
      <c r="AQ87" s="981"/>
      <c r="AR87" s="981"/>
      <c r="AS87" s="981"/>
      <c r="AT87" s="981"/>
      <c r="AU87" s="981"/>
      <c r="AV87" s="981"/>
      <c r="AW87" s="981"/>
      <c r="AX87" s="754" t="s">
        <v>456</v>
      </c>
      <c r="AY87" s="45"/>
      <c r="AZ87" s="45"/>
      <c r="BA87" s="45"/>
      <c r="BB87" s="45"/>
    </row>
    <row r="88" spans="1:54" ht="6" customHeight="1">
      <c r="A88" s="949" t="s">
        <v>469</v>
      </c>
      <c r="B88" s="949"/>
      <c r="C88" s="949"/>
      <c r="D88" s="949"/>
      <c r="E88" s="949"/>
      <c r="F88" s="949"/>
      <c r="G88" s="949"/>
      <c r="H88" s="949"/>
      <c r="I88" s="949"/>
      <c r="J88" s="949"/>
      <c r="K88" s="949"/>
      <c r="L88" s="949"/>
      <c r="M88" s="949"/>
      <c r="N88" s="949"/>
      <c r="O88" s="949"/>
      <c r="P88" s="949"/>
      <c r="Q88" s="949"/>
      <c r="R88" s="949"/>
      <c r="S88" s="949"/>
      <c r="T88" s="949"/>
      <c r="U88" s="949"/>
      <c r="V88" s="949"/>
      <c r="W88" s="949"/>
      <c r="X88" s="949"/>
      <c r="Y88" s="949"/>
      <c r="Z88" s="663"/>
      <c r="AA88" s="663"/>
      <c r="AB88" s="663"/>
      <c r="AC88" s="663"/>
      <c r="AD88" s="966"/>
      <c r="AE88" s="966"/>
      <c r="AF88" s="966"/>
      <c r="AG88" s="966"/>
      <c r="AH88" s="966"/>
      <c r="AI88" s="950"/>
      <c r="AJ88" s="950"/>
      <c r="AK88" s="950"/>
      <c r="AL88" s="950"/>
      <c r="AM88" s="981"/>
      <c r="AN88" s="981"/>
      <c r="AO88" s="981"/>
      <c r="AP88" s="981"/>
      <c r="AQ88" s="981"/>
      <c r="AR88" s="981"/>
      <c r="AS88" s="981"/>
      <c r="AT88" s="981"/>
      <c r="AU88" s="981"/>
      <c r="AV88" s="981"/>
      <c r="AW88" s="981"/>
      <c r="AX88" s="926"/>
      <c r="AY88" s="45"/>
      <c r="AZ88" s="45"/>
      <c r="BA88" s="45"/>
      <c r="BB88" s="45"/>
    </row>
    <row r="89" spans="1:54" ht="6" customHeight="1">
      <c r="A89" s="949"/>
      <c r="B89" s="949"/>
      <c r="C89" s="949"/>
      <c r="D89" s="949"/>
      <c r="E89" s="949"/>
      <c r="F89" s="949"/>
      <c r="G89" s="949"/>
      <c r="H89" s="949"/>
      <c r="I89" s="949"/>
      <c r="J89" s="949"/>
      <c r="K89" s="949"/>
      <c r="L89" s="949"/>
      <c r="M89" s="949"/>
      <c r="N89" s="949"/>
      <c r="O89" s="949"/>
      <c r="P89" s="949"/>
      <c r="Q89" s="949"/>
      <c r="R89" s="949"/>
      <c r="S89" s="949"/>
      <c r="T89" s="949"/>
      <c r="U89" s="949"/>
      <c r="V89" s="949"/>
      <c r="W89" s="949"/>
      <c r="X89" s="949"/>
      <c r="Y89" s="949"/>
      <c r="Z89" s="663"/>
      <c r="AA89" s="663"/>
      <c r="AB89" s="663"/>
      <c r="AC89" s="663"/>
      <c r="AD89" s="982"/>
      <c r="AE89" s="982"/>
      <c r="AF89" s="982"/>
      <c r="AG89" s="982"/>
      <c r="AH89" s="982"/>
      <c r="AI89" s="950"/>
      <c r="AJ89" s="950"/>
      <c r="AK89" s="950"/>
      <c r="AL89" s="950"/>
      <c r="AM89" s="26"/>
      <c r="AN89" s="26"/>
      <c r="AO89" s="26"/>
      <c r="AP89" s="26"/>
      <c r="AQ89" s="26"/>
      <c r="AR89" s="26"/>
      <c r="AS89" s="26"/>
      <c r="AT89" s="26"/>
      <c r="AU89" s="26"/>
      <c r="AV89" s="26"/>
      <c r="AW89" s="26"/>
      <c r="AX89" s="26"/>
      <c r="AY89" s="45"/>
      <c r="AZ89" s="45"/>
      <c r="BA89" s="45"/>
      <c r="BB89" s="45"/>
    </row>
    <row r="90" spans="1:54" ht="6" customHeight="1">
      <c r="A90" s="949"/>
      <c r="B90" s="949"/>
      <c r="C90" s="949"/>
      <c r="D90" s="949"/>
      <c r="E90" s="949"/>
      <c r="F90" s="949"/>
      <c r="G90" s="949"/>
      <c r="H90" s="949"/>
      <c r="I90" s="949"/>
      <c r="J90" s="949"/>
      <c r="K90" s="949"/>
      <c r="L90" s="949"/>
      <c r="M90" s="949"/>
      <c r="N90" s="949"/>
      <c r="O90" s="949"/>
      <c r="P90" s="949"/>
      <c r="Q90" s="949"/>
      <c r="R90" s="949"/>
      <c r="S90" s="949"/>
      <c r="T90" s="949"/>
      <c r="U90" s="949"/>
      <c r="V90" s="949"/>
      <c r="W90" s="949"/>
      <c r="X90" s="949"/>
      <c r="Y90" s="949"/>
      <c r="Z90" s="663"/>
      <c r="AA90" s="663"/>
      <c r="AB90" s="663"/>
      <c r="AC90" s="663"/>
      <c r="AD90" s="965" t="s">
        <v>470</v>
      </c>
      <c r="AE90" s="965"/>
      <c r="AF90" s="965"/>
      <c r="AG90" s="965"/>
      <c r="AH90" s="986"/>
      <c r="AI90" s="986"/>
      <c r="AJ90" s="986"/>
      <c r="AK90" s="986"/>
      <c r="AL90" s="964" t="s">
        <v>471</v>
      </c>
      <c r="AM90" s="964"/>
      <c r="AN90" s="964"/>
      <c r="AO90" s="964"/>
      <c r="AP90" s="965"/>
      <c r="AQ90" s="965"/>
      <c r="AR90" s="965"/>
      <c r="AS90" s="965"/>
      <c r="AT90" s="965" t="s">
        <v>472</v>
      </c>
      <c r="AU90" s="965"/>
      <c r="AV90" s="965"/>
      <c r="AW90" s="965"/>
      <c r="AX90" s="965"/>
      <c r="AY90" s="965"/>
      <c r="AZ90" s="965"/>
      <c r="BA90" s="965"/>
      <c r="BB90" s="965"/>
    </row>
    <row r="91" spans="1:54" ht="6" customHeight="1">
      <c r="A91" s="949" t="s">
        <v>473</v>
      </c>
      <c r="B91" s="949"/>
      <c r="C91" s="949"/>
      <c r="D91" s="949"/>
      <c r="E91" s="949"/>
      <c r="F91" s="949"/>
      <c r="G91" s="949"/>
      <c r="H91" s="949"/>
      <c r="I91" s="949"/>
      <c r="J91" s="949"/>
      <c r="K91" s="949"/>
      <c r="L91" s="949"/>
      <c r="M91" s="949"/>
      <c r="N91" s="949"/>
      <c r="O91" s="949"/>
      <c r="P91" s="949"/>
      <c r="Q91" s="949"/>
      <c r="R91" s="949"/>
      <c r="S91" s="949"/>
      <c r="T91" s="949"/>
      <c r="U91" s="949"/>
      <c r="V91" s="949"/>
      <c r="W91" s="949"/>
      <c r="X91" s="949"/>
      <c r="Y91" s="949"/>
      <c r="Z91" s="663"/>
      <c r="AA91" s="663"/>
      <c r="AB91" s="663"/>
      <c r="AC91" s="663"/>
      <c r="AD91" s="965"/>
      <c r="AE91" s="965"/>
      <c r="AF91" s="965"/>
      <c r="AG91" s="965"/>
      <c r="AH91" s="986"/>
      <c r="AI91" s="986"/>
      <c r="AJ91" s="986"/>
      <c r="AK91" s="986"/>
      <c r="AL91" s="964"/>
      <c r="AM91" s="964"/>
      <c r="AN91" s="964"/>
      <c r="AO91" s="964"/>
      <c r="AP91" s="965"/>
      <c r="AQ91" s="965"/>
      <c r="AR91" s="965"/>
      <c r="AS91" s="965"/>
      <c r="AT91" s="965"/>
      <c r="AU91" s="965"/>
      <c r="AV91" s="965"/>
      <c r="AW91" s="965"/>
      <c r="AX91" s="965"/>
      <c r="AY91" s="965"/>
      <c r="AZ91" s="965"/>
      <c r="BA91" s="965"/>
      <c r="BB91" s="965"/>
    </row>
    <row r="92" spans="1:54" ht="6" customHeight="1">
      <c r="A92" s="949"/>
      <c r="B92" s="949"/>
      <c r="C92" s="949"/>
      <c r="D92" s="949"/>
      <c r="E92" s="949"/>
      <c r="F92" s="949"/>
      <c r="G92" s="949"/>
      <c r="H92" s="949"/>
      <c r="I92" s="949"/>
      <c r="J92" s="949"/>
      <c r="K92" s="949"/>
      <c r="L92" s="949"/>
      <c r="M92" s="949"/>
      <c r="N92" s="949"/>
      <c r="O92" s="949"/>
      <c r="P92" s="949"/>
      <c r="Q92" s="949"/>
      <c r="R92" s="949"/>
      <c r="S92" s="949"/>
      <c r="T92" s="949"/>
      <c r="U92" s="949"/>
      <c r="V92" s="949"/>
      <c r="W92" s="949"/>
      <c r="X92" s="949"/>
      <c r="Y92" s="949"/>
      <c r="Z92" s="663"/>
      <c r="AA92" s="663"/>
      <c r="AB92" s="663"/>
      <c r="AC92" s="663"/>
      <c r="AD92" s="965"/>
      <c r="AE92" s="965"/>
      <c r="AF92" s="965"/>
      <c r="AG92" s="965"/>
      <c r="AH92" s="986"/>
      <c r="AI92" s="986"/>
      <c r="AJ92" s="986"/>
      <c r="AK92" s="986"/>
      <c r="AL92" s="964"/>
      <c r="AM92" s="964"/>
      <c r="AN92" s="964"/>
      <c r="AO92" s="964"/>
      <c r="AP92" s="965"/>
      <c r="AQ92" s="965"/>
      <c r="AR92" s="965"/>
      <c r="AS92" s="965"/>
      <c r="AT92" s="965"/>
      <c r="AU92" s="965"/>
      <c r="AV92" s="965"/>
      <c r="AW92" s="965"/>
      <c r="AX92" s="965"/>
      <c r="AY92" s="965"/>
      <c r="AZ92" s="965"/>
      <c r="BA92" s="965"/>
      <c r="BB92" s="965"/>
    </row>
    <row r="93" spans="1:54" ht="6" customHeight="1">
      <c r="A93" s="949"/>
      <c r="B93" s="949"/>
      <c r="C93" s="949"/>
      <c r="D93" s="949"/>
      <c r="E93" s="949"/>
      <c r="F93" s="949"/>
      <c r="G93" s="949"/>
      <c r="H93" s="949"/>
      <c r="I93" s="949"/>
      <c r="J93" s="949"/>
      <c r="K93" s="949"/>
      <c r="L93" s="949"/>
      <c r="M93" s="949"/>
      <c r="N93" s="949"/>
      <c r="O93" s="949"/>
      <c r="P93" s="949"/>
      <c r="Q93" s="949"/>
      <c r="R93" s="949"/>
      <c r="S93" s="949"/>
      <c r="T93" s="949"/>
      <c r="U93" s="949"/>
      <c r="V93" s="949"/>
      <c r="W93" s="949"/>
      <c r="X93" s="949"/>
      <c r="Y93" s="949"/>
      <c r="Z93" s="663"/>
      <c r="AA93" s="663"/>
      <c r="AB93" s="663"/>
      <c r="AC93" s="663"/>
      <c r="AD93" s="965"/>
      <c r="AE93" s="965"/>
      <c r="AF93" s="965"/>
      <c r="AG93" s="965"/>
      <c r="AH93" s="986"/>
      <c r="AI93" s="986"/>
      <c r="AJ93" s="986"/>
      <c r="AK93" s="986"/>
      <c r="AL93" s="964"/>
      <c r="AM93" s="964"/>
      <c r="AN93" s="964"/>
      <c r="AO93" s="964"/>
      <c r="AP93" s="965"/>
      <c r="AQ93" s="965"/>
      <c r="AR93" s="965"/>
      <c r="AS93" s="965"/>
      <c r="AT93" s="965"/>
      <c r="AU93" s="965"/>
      <c r="AV93" s="965"/>
      <c r="AW93" s="965"/>
      <c r="AX93" s="965"/>
      <c r="AY93" s="965"/>
      <c r="AZ93" s="965"/>
      <c r="BA93" s="965"/>
      <c r="BB93" s="965"/>
    </row>
    <row r="94" spans="1:54" ht="6" customHeight="1">
      <c r="A94" s="949" t="s">
        <v>474</v>
      </c>
      <c r="B94" s="949"/>
      <c r="C94" s="949"/>
      <c r="D94" s="949"/>
      <c r="E94" s="949"/>
      <c r="F94" s="949"/>
      <c r="G94" s="949"/>
      <c r="H94" s="949"/>
      <c r="I94" s="949"/>
      <c r="J94" s="949"/>
      <c r="K94" s="949"/>
      <c r="L94" s="949"/>
      <c r="M94" s="949"/>
      <c r="N94" s="949"/>
      <c r="O94" s="949"/>
      <c r="P94" s="949"/>
      <c r="Q94" s="949"/>
      <c r="R94" s="949"/>
      <c r="S94" s="949"/>
      <c r="T94" s="949"/>
      <c r="U94" s="949"/>
      <c r="V94" s="949"/>
      <c r="W94" s="949"/>
      <c r="X94" s="949"/>
      <c r="Y94" s="949"/>
      <c r="Z94" s="663"/>
      <c r="AA94" s="663"/>
      <c r="AB94" s="663"/>
      <c r="AC94" s="663"/>
      <c r="AD94" s="965"/>
      <c r="AE94" s="965"/>
      <c r="AF94" s="965"/>
      <c r="AG94" s="965"/>
      <c r="AH94" s="986"/>
      <c r="AI94" s="986"/>
      <c r="AJ94" s="986"/>
      <c r="AK94" s="986"/>
      <c r="AL94" s="964"/>
      <c r="AM94" s="964"/>
      <c r="AN94" s="964"/>
      <c r="AO94" s="964"/>
      <c r="AP94" s="965"/>
      <c r="AQ94" s="965"/>
      <c r="AR94" s="965"/>
      <c r="AS94" s="965"/>
      <c r="AT94" s="965"/>
      <c r="AU94" s="965"/>
      <c r="AV94" s="965"/>
      <c r="AW94" s="965"/>
      <c r="AX94" s="965"/>
      <c r="AY94" s="965"/>
      <c r="AZ94" s="965"/>
      <c r="BA94" s="965"/>
      <c r="BB94" s="965"/>
    </row>
    <row r="95" spans="1:54" ht="6" customHeight="1">
      <c r="A95" s="949"/>
      <c r="B95" s="949"/>
      <c r="C95" s="949"/>
      <c r="D95" s="949"/>
      <c r="E95" s="949"/>
      <c r="F95" s="949"/>
      <c r="G95" s="949"/>
      <c r="H95" s="949"/>
      <c r="I95" s="949"/>
      <c r="J95" s="949"/>
      <c r="K95" s="949"/>
      <c r="L95" s="949"/>
      <c r="M95" s="949"/>
      <c r="N95" s="949"/>
      <c r="O95" s="949"/>
      <c r="P95" s="949"/>
      <c r="Q95" s="949"/>
      <c r="R95" s="949"/>
      <c r="S95" s="949"/>
      <c r="T95" s="949"/>
      <c r="U95" s="949"/>
      <c r="V95" s="949"/>
      <c r="W95" s="949"/>
      <c r="X95" s="949"/>
      <c r="Y95" s="949"/>
      <c r="Z95" s="663"/>
      <c r="AA95" s="663"/>
      <c r="AB95" s="663"/>
      <c r="AC95" s="663"/>
      <c r="AD95" s="965"/>
      <c r="AE95" s="965"/>
      <c r="AF95" s="965"/>
      <c r="AG95" s="965"/>
      <c r="AH95" s="986"/>
      <c r="AI95" s="986"/>
      <c r="AJ95" s="986"/>
      <c r="AK95" s="986"/>
      <c r="AL95" s="964"/>
      <c r="AM95" s="964"/>
      <c r="AN95" s="964"/>
      <c r="AO95" s="964"/>
      <c r="AP95" s="965"/>
      <c r="AQ95" s="965"/>
      <c r="AR95" s="965"/>
      <c r="AS95" s="965"/>
      <c r="AT95" s="965"/>
      <c r="AU95" s="965"/>
      <c r="AV95" s="965"/>
      <c r="AW95" s="965"/>
      <c r="AX95" s="965"/>
      <c r="AY95" s="965"/>
      <c r="AZ95" s="965"/>
      <c r="BA95" s="965"/>
      <c r="BB95" s="965"/>
    </row>
    <row r="96" spans="1:54" ht="6" customHeight="1">
      <c r="A96" s="949"/>
      <c r="B96" s="949"/>
      <c r="C96" s="949"/>
      <c r="D96" s="949"/>
      <c r="E96" s="949"/>
      <c r="F96" s="949"/>
      <c r="G96" s="949"/>
      <c r="H96" s="949"/>
      <c r="I96" s="949"/>
      <c r="J96" s="949"/>
      <c r="K96" s="949"/>
      <c r="L96" s="949"/>
      <c r="M96" s="949"/>
      <c r="N96" s="949"/>
      <c r="O96" s="949"/>
      <c r="P96" s="949"/>
      <c r="Q96" s="949"/>
      <c r="R96" s="949"/>
      <c r="S96" s="949"/>
      <c r="T96" s="949"/>
      <c r="U96" s="949"/>
      <c r="V96" s="949"/>
      <c r="W96" s="949"/>
      <c r="X96" s="949"/>
      <c r="Y96" s="949"/>
      <c r="Z96" s="663"/>
      <c r="AA96" s="663"/>
      <c r="AB96" s="663"/>
      <c r="AC96" s="663"/>
      <c r="AD96" s="965"/>
      <c r="AE96" s="965"/>
      <c r="AF96" s="965"/>
      <c r="AG96" s="965"/>
      <c r="AH96" s="986"/>
      <c r="AI96" s="986"/>
      <c r="AJ96" s="986"/>
      <c r="AK96" s="986"/>
      <c r="AL96" s="964"/>
      <c r="AM96" s="964"/>
      <c r="AN96" s="964"/>
      <c r="AO96" s="964"/>
      <c r="AP96" s="965"/>
      <c r="AQ96" s="965"/>
      <c r="AR96" s="965"/>
      <c r="AS96" s="965"/>
      <c r="AT96" s="965"/>
      <c r="AU96" s="965"/>
      <c r="AV96" s="965"/>
      <c r="AW96" s="965"/>
      <c r="AX96" s="965"/>
      <c r="AY96" s="965"/>
      <c r="AZ96" s="965"/>
      <c r="BA96" s="965"/>
      <c r="BB96" s="965"/>
    </row>
  </sheetData>
  <mergeCells count="131">
    <mergeCell ref="AI86:AL89"/>
    <mergeCell ref="AM87:AW88"/>
    <mergeCell ref="AX87:AX88"/>
    <mergeCell ref="A55:Y57"/>
    <mergeCell ref="AI56:AL59"/>
    <mergeCell ref="AM57:AW58"/>
    <mergeCell ref="AM53:AW54"/>
    <mergeCell ref="AM44:AY47"/>
    <mergeCell ref="AZ44:BB47"/>
    <mergeCell ref="A61:Y63"/>
    <mergeCell ref="A67:Y69"/>
    <mergeCell ref="A70:Y72"/>
    <mergeCell ref="AI70:AL73"/>
    <mergeCell ref="AM70:BB73"/>
    <mergeCell ref="A73:Y75"/>
    <mergeCell ref="AI74:AL77"/>
    <mergeCell ref="AM74:BB77"/>
    <mergeCell ref="A76:Y78"/>
    <mergeCell ref="AO79:AP80"/>
    <mergeCell ref="AQ79:AQ80"/>
    <mergeCell ref="AR79:AS80"/>
    <mergeCell ref="A88:Y90"/>
    <mergeCell ref="AD90:AG96"/>
    <mergeCell ref="AH90:AK96"/>
    <mergeCell ref="AX90:BB96"/>
    <mergeCell ref="A91:Y93"/>
    <mergeCell ref="A94:Y96"/>
    <mergeCell ref="AI78:AL81"/>
    <mergeCell ref="A79:Y81"/>
    <mergeCell ref="AM79:AN80"/>
    <mergeCell ref="AT79:AT80"/>
    <mergeCell ref="AU79:AV80"/>
    <mergeCell ref="AW79:AW80"/>
    <mergeCell ref="AX79:AX80"/>
    <mergeCell ref="A82:Y84"/>
    <mergeCell ref="AI82:AL85"/>
    <mergeCell ref="AM83:AO84"/>
    <mergeCell ref="AP83:AP84"/>
    <mergeCell ref="AQ83:AS84"/>
    <mergeCell ref="AT83:AT84"/>
    <mergeCell ref="AU83:AW84"/>
    <mergeCell ref="A85:Y87"/>
    <mergeCell ref="AD62:AH89"/>
    <mergeCell ref="AI62:AL65"/>
    <mergeCell ref="AM62:BB65"/>
    <mergeCell ref="A64:Y66"/>
    <mergeCell ref="AI66:AL69"/>
    <mergeCell ref="AM66:BB69"/>
    <mergeCell ref="AL90:AO96"/>
    <mergeCell ref="AP90:AS96"/>
    <mergeCell ref="AT90:AW96"/>
    <mergeCell ref="A36:E40"/>
    <mergeCell ref="G36:Y40"/>
    <mergeCell ref="AD36:AH59"/>
    <mergeCell ref="AI36:AL39"/>
    <mergeCell ref="AM36:BB39"/>
    <mergeCell ref="AI40:AL43"/>
    <mergeCell ref="AM40:BB43"/>
    <mergeCell ref="A42:Y48"/>
    <mergeCell ref="AI44:AL47"/>
    <mergeCell ref="AI48:AL51"/>
    <mergeCell ref="A49:Y51"/>
    <mergeCell ref="AM49:AN50"/>
    <mergeCell ref="AO49:AP50"/>
    <mergeCell ref="AQ49:AQ50"/>
    <mergeCell ref="AR49:AS50"/>
    <mergeCell ref="AT49:AT50"/>
    <mergeCell ref="AU49:AV50"/>
    <mergeCell ref="AW49:AW50"/>
    <mergeCell ref="AX49:AX50"/>
    <mergeCell ref="A52:Y54"/>
    <mergeCell ref="AI52:AL55"/>
    <mergeCell ref="AX57:AX58"/>
    <mergeCell ref="A58:Y60"/>
    <mergeCell ref="AD60:BB61"/>
    <mergeCell ref="A24:E28"/>
    <mergeCell ref="G24:G25"/>
    <mergeCell ref="AD24:BB26"/>
    <mergeCell ref="G26:Y28"/>
    <mergeCell ref="AD27:BB29"/>
    <mergeCell ref="A30:E34"/>
    <mergeCell ref="G30:Y34"/>
    <mergeCell ref="AD30:AE31"/>
    <mergeCell ref="AF30:AG31"/>
    <mergeCell ref="AH30:AH31"/>
    <mergeCell ref="AI30:AJ31"/>
    <mergeCell ref="AK30:AK31"/>
    <mergeCell ref="AL30:AM31"/>
    <mergeCell ref="AN30:AN31"/>
    <mergeCell ref="AD33:BB35"/>
    <mergeCell ref="H24:M25"/>
    <mergeCell ref="A18:E20"/>
    <mergeCell ref="G18:L20"/>
    <mergeCell ref="M18:M20"/>
    <mergeCell ref="N18:O20"/>
    <mergeCell ref="P18:P20"/>
    <mergeCell ref="Q18:W20"/>
    <mergeCell ref="X18:Y20"/>
    <mergeCell ref="AD18:BB20"/>
    <mergeCell ref="A21:E23"/>
    <mergeCell ref="G21:L23"/>
    <mergeCell ref="M21:M23"/>
    <mergeCell ref="N21:O23"/>
    <mergeCell ref="P21:P23"/>
    <mergeCell ref="Q21:W23"/>
    <mergeCell ref="X21:Y23"/>
    <mergeCell ref="AD21:BB23"/>
    <mergeCell ref="A1:Y1"/>
    <mergeCell ref="Z1:AC96"/>
    <mergeCell ref="AD1:AW1"/>
    <mergeCell ref="AX1:BB1"/>
    <mergeCell ref="A2:Y4"/>
    <mergeCell ref="AD2:BB2"/>
    <mergeCell ref="AD3:BB3"/>
    <mergeCell ref="AD4:BB4"/>
    <mergeCell ref="A5:Y5"/>
    <mergeCell ref="AD5:BB5"/>
    <mergeCell ref="A6:Y8"/>
    <mergeCell ref="AD6:BB8"/>
    <mergeCell ref="A9:Y11"/>
    <mergeCell ref="AD9:BB11"/>
    <mergeCell ref="A12:Y14"/>
    <mergeCell ref="AD12:BB14"/>
    <mergeCell ref="A15:B16"/>
    <mergeCell ref="C15:D16"/>
    <mergeCell ref="E15:E16"/>
    <mergeCell ref="F15:G16"/>
    <mergeCell ref="H15:H16"/>
    <mergeCell ref="I15:J16"/>
    <mergeCell ref="K15:K16"/>
    <mergeCell ref="AD15:BB17"/>
  </mergeCells>
  <phoneticPr fontId="33"/>
  <printOptions horizontalCentered="1" verticalCentered="1"/>
  <pageMargins left="0.23622047244094491" right="0.23622047244094491" top="0.74803149606299213" bottom="0.74803149606299213" header="0.31496062992125984" footer="0.31496062992125984"/>
  <pageSetup paperSize="9" scale="85" orientation="landscape" blackAndWhite="1"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EO89"/>
  <sheetViews>
    <sheetView workbookViewId="0">
      <selection sqref="A1:BA2"/>
    </sheetView>
  </sheetViews>
  <sheetFormatPr defaultColWidth="1.875" defaultRowHeight="11.25" customHeight="1"/>
  <cols>
    <col min="1" max="1" width="1.875" style="50" customWidth="1"/>
    <col min="2" max="16384" width="1.875" style="50"/>
  </cols>
  <sheetData>
    <row r="1" spans="1:131" s="47" customFormat="1" ht="12" customHeight="1">
      <c r="A1" s="408" t="s">
        <v>475</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8"/>
      <c r="AJ1" s="408"/>
      <c r="AK1" s="408"/>
      <c r="AL1" s="408"/>
      <c r="AM1" s="408"/>
      <c r="AN1" s="408"/>
      <c r="AO1" s="408"/>
      <c r="AP1" s="408"/>
      <c r="AQ1" s="408"/>
      <c r="AR1" s="408"/>
      <c r="AS1" s="408"/>
      <c r="AT1" s="408"/>
      <c r="AU1" s="408"/>
      <c r="AV1" s="408"/>
      <c r="AW1" s="408"/>
      <c r="AX1" s="408"/>
      <c r="AY1" s="408"/>
      <c r="AZ1" s="408"/>
      <c r="BA1" s="408"/>
    </row>
    <row r="2" spans="1:131" s="47" customFormat="1" ht="12" customHeight="1">
      <c r="A2" s="928"/>
      <c r="B2" s="928"/>
      <c r="C2" s="928"/>
      <c r="D2" s="928"/>
      <c r="E2" s="928"/>
      <c r="F2" s="928"/>
      <c r="G2" s="928"/>
      <c r="H2" s="928"/>
      <c r="I2" s="928"/>
      <c r="J2" s="928"/>
      <c r="K2" s="928"/>
      <c r="L2" s="928"/>
      <c r="M2" s="928"/>
      <c r="N2" s="928"/>
      <c r="O2" s="928"/>
      <c r="P2" s="928"/>
      <c r="Q2" s="928"/>
      <c r="R2" s="928"/>
      <c r="S2" s="928"/>
      <c r="T2" s="928"/>
      <c r="U2" s="928"/>
      <c r="V2" s="928"/>
      <c r="W2" s="928"/>
      <c r="X2" s="928"/>
      <c r="Y2" s="928"/>
      <c r="Z2" s="928"/>
      <c r="AA2" s="928"/>
      <c r="AB2" s="928"/>
      <c r="AC2" s="928"/>
      <c r="AD2" s="928"/>
      <c r="AE2" s="928"/>
      <c r="AF2" s="928"/>
      <c r="AG2" s="928"/>
      <c r="AH2" s="928"/>
      <c r="AI2" s="928"/>
      <c r="AJ2" s="928"/>
      <c r="AK2" s="928"/>
      <c r="AL2" s="928"/>
      <c r="AM2" s="928"/>
      <c r="AN2" s="928"/>
      <c r="AO2" s="928"/>
      <c r="AP2" s="928"/>
      <c r="AQ2" s="928"/>
      <c r="AR2" s="928"/>
      <c r="AS2" s="928"/>
      <c r="AT2" s="928"/>
      <c r="AU2" s="928"/>
      <c r="AV2" s="928"/>
      <c r="AW2" s="928"/>
      <c r="AX2" s="928"/>
      <c r="AY2" s="928"/>
      <c r="AZ2" s="928"/>
      <c r="BA2" s="928"/>
      <c r="EA2" s="51"/>
    </row>
    <row r="3" spans="1:131" s="2" customFormat="1" ht="12" customHeight="1">
      <c r="A3" s="408" t="s">
        <v>476</v>
      </c>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c r="AJ3" s="408"/>
      <c r="AK3" s="408"/>
      <c r="AL3" s="408"/>
      <c r="AM3" s="408"/>
      <c r="AN3" s="408"/>
      <c r="AO3" s="408"/>
      <c r="AP3" s="408"/>
      <c r="AQ3" s="408"/>
      <c r="AR3" s="408"/>
      <c r="AS3" s="408"/>
      <c r="AT3" s="408"/>
      <c r="AU3" s="408"/>
      <c r="AV3" s="408"/>
      <c r="AW3" s="408"/>
      <c r="AX3" s="408"/>
      <c r="AY3" s="408"/>
      <c r="AZ3" s="408"/>
      <c r="BA3" s="408"/>
      <c r="EA3" s="51"/>
    </row>
    <row r="4" spans="1:131" s="2" customFormat="1" ht="12" customHeight="1">
      <c r="A4" s="408"/>
      <c r="B4" s="408"/>
      <c r="C4" s="408"/>
      <c r="D4" s="408"/>
      <c r="E4" s="408"/>
      <c r="F4" s="408"/>
      <c r="G4" s="408"/>
      <c r="H4" s="408"/>
      <c r="I4" s="408"/>
      <c r="J4" s="408"/>
      <c r="K4" s="408"/>
      <c r="L4" s="408"/>
      <c r="M4" s="408"/>
      <c r="N4" s="408"/>
      <c r="O4" s="408"/>
      <c r="P4" s="408"/>
      <c r="Q4" s="408"/>
      <c r="R4" s="408"/>
      <c r="S4" s="408"/>
      <c r="T4" s="408"/>
      <c r="U4" s="408"/>
      <c r="V4" s="408"/>
      <c r="W4" s="408"/>
      <c r="X4" s="408"/>
      <c r="Y4" s="408"/>
      <c r="Z4" s="408"/>
      <c r="AA4" s="408"/>
      <c r="AB4" s="408"/>
      <c r="AC4" s="408"/>
      <c r="AD4" s="408"/>
      <c r="AE4" s="408"/>
      <c r="AF4" s="408"/>
      <c r="AG4" s="408"/>
      <c r="AH4" s="408"/>
      <c r="AI4" s="408"/>
      <c r="AJ4" s="408"/>
      <c r="AK4" s="408"/>
      <c r="AL4" s="408"/>
      <c r="AM4" s="408"/>
      <c r="AN4" s="408"/>
      <c r="AO4" s="408"/>
      <c r="AP4" s="408"/>
      <c r="AQ4" s="408"/>
      <c r="AR4" s="408"/>
      <c r="AS4" s="408"/>
      <c r="AT4" s="408"/>
      <c r="AU4" s="408"/>
      <c r="AV4" s="408"/>
      <c r="AW4" s="408"/>
      <c r="AX4" s="408"/>
      <c r="AY4" s="408"/>
      <c r="AZ4" s="408"/>
      <c r="BA4" s="408"/>
      <c r="EA4" s="51"/>
    </row>
    <row r="5" spans="1:131" s="2" customFormat="1" ht="12" customHeight="1">
      <c r="A5" s="987" t="s">
        <v>477</v>
      </c>
      <c r="B5" s="987"/>
      <c r="C5" s="987"/>
      <c r="D5" s="987"/>
      <c r="E5" s="987"/>
      <c r="F5" s="987"/>
      <c r="G5" s="987"/>
      <c r="H5" s="987"/>
      <c r="I5" s="987"/>
      <c r="J5" s="987"/>
      <c r="K5" s="987"/>
      <c r="L5" s="987"/>
      <c r="M5" s="987"/>
      <c r="N5" s="987"/>
      <c r="O5" s="987"/>
      <c r="P5" s="987"/>
      <c r="Q5" s="987"/>
      <c r="R5" s="987"/>
      <c r="S5" s="987"/>
      <c r="T5" s="987"/>
      <c r="U5" s="987"/>
      <c r="V5" s="987"/>
      <c r="W5" s="987"/>
      <c r="X5" s="987"/>
      <c r="Y5" s="987"/>
      <c r="Z5" s="987"/>
      <c r="AA5" s="987"/>
      <c r="AB5" s="987"/>
      <c r="AC5" s="987"/>
      <c r="AD5" s="987"/>
      <c r="AE5" s="987"/>
      <c r="AF5" s="987"/>
      <c r="AG5" s="987"/>
      <c r="AH5" s="987"/>
      <c r="AI5" s="987"/>
      <c r="AJ5" s="987"/>
      <c r="AK5" s="987"/>
      <c r="AL5" s="987"/>
      <c r="AM5" s="987"/>
      <c r="AN5" s="987"/>
      <c r="AO5" s="987"/>
      <c r="AP5" s="987"/>
      <c r="AQ5" s="987"/>
      <c r="AR5" s="987"/>
      <c r="AS5" s="987"/>
      <c r="AT5" s="987"/>
      <c r="AU5" s="987"/>
      <c r="AV5" s="987"/>
      <c r="AW5" s="987"/>
      <c r="AX5" s="987"/>
      <c r="AY5" s="987"/>
      <c r="AZ5" s="987"/>
      <c r="BA5" s="987"/>
      <c r="EA5" s="51"/>
    </row>
    <row r="6" spans="1:131" s="2" customFormat="1" ht="12" customHeight="1">
      <c r="A6" s="987"/>
      <c r="B6" s="987"/>
      <c r="C6" s="987"/>
      <c r="D6" s="987"/>
      <c r="E6" s="987"/>
      <c r="F6" s="987"/>
      <c r="G6" s="987"/>
      <c r="H6" s="987"/>
      <c r="I6" s="987"/>
      <c r="J6" s="987"/>
      <c r="K6" s="987"/>
      <c r="L6" s="987"/>
      <c r="M6" s="987"/>
      <c r="N6" s="987"/>
      <c r="O6" s="987"/>
      <c r="P6" s="987"/>
      <c r="Q6" s="987"/>
      <c r="R6" s="987"/>
      <c r="S6" s="987"/>
      <c r="T6" s="987"/>
      <c r="U6" s="987"/>
      <c r="V6" s="987"/>
      <c r="W6" s="987"/>
      <c r="X6" s="987"/>
      <c r="Y6" s="987"/>
      <c r="Z6" s="987"/>
      <c r="AA6" s="987"/>
      <c r="AB6" s="987"/>
      <c r="AC6" s="987"/>
      <c r="AD6" s="987"/>
      <c r="AE6" s="987"/>
      <c r="AF6" s="987"/>
      <c r="AG6" s="987"/>
      <c r="AH6" s="987"/>
      <c r="AI6" s="987"/>
      <c r="AJ6" s="987"/>
      <c r="AK6" s="987"/>
      <c r="AL6" s="987"/>
      <c r="AM6" s="987"/>
      <c r="AN6" s="987"/>
      <c r="AO6" s="987"/>
      <c r="AP6" s="987"/>
      <c r="AQ6" s="987"/>
      <c r="AR6" s="987"/>
      <c r="AS6" s="987"/>
      <c r="AT6" s="987"/>
      <c r="AU6" s="987"/>
      <c r="AV6" s="987"/>
      <c r="AW6" s="987"/>
      <c r="AX6" s="987"/>
      <c r="AY6" s="987"/>
      <c r="AZ6" s="987"/>
      <c r="BA6" s="987"/>
      <c r="EA6" s="51"/>
    </row>
    <row r="7" spans="1:131" s="2" customFormat="1" ht="12" customHeight="1">
      <c r="A7" s="987"/>
      <c r="B7" s="987"/>
      <c r="C7" s="987"/>
      <c r="D7" s="987"/>
      <c r="E7" s="987"/>
      <c r="F7" s="987"/>
      <c r="G7" s="987"/>
      <c r="H7" s="987"/>
      <c r="I7" s="987"/>
      <c r="J7" s="987"/>
      <c r="K7" s="987"/>
      <c r="L7" s="987"/>
      <c r="M7" s="987"/>
      <c r="N7" s="987"/>
      <c r="O7" s="987"/>
      <c r="P7" s="987"/>
      <c r="Q7" s="987"/>
      <c r="R7" s="987"/>
      <c r="S7" s="987"/>
      <c r="T7" s="987"/>
      <c r="U7" s="987"/>
      <c r="V7" s="987"/>
      <c r="W7" s="987"/>
      <c r="X7" s="987"/>
      <c r="Y7" s="987"/>
      <c r="Z7" s="987"/>
      <c r="AA7" s="987"/>
      <c r="AB7" s="987"/>
      <c r="AC7" s="987"/>
      <c r="AD7" s="987"/>
      <c r="AE7" s="987"/>
      <c r="AF7" s="987"/>
      <c r="AG7" s="987"/>
      <c r="AH7" s="987"/>
      <c r="AI7" s="987"/>
      <c r="AJ7" s="987"/>
      <c r="AK7" s="987"/>
      <c r="AL7" s="987"/>
      <c r="AM7" s="987"/>
      <c r="AN7" s="987"/>
      <c r="AO7" s="987"/>
      <c r="AP7" s="987"/>
      <c r="AQ7" s="987"/>
      <c r="AR7" s="987"/>
      <c r="AS7" s="987"/>
      <c r="AT7" s="987"/>
      <c r="AU7" s="987"/>
      <c r="AV7" s="987"/>
      <c r="AW7" s="987"/>
      <c r="AX7" s="987"/>
      <c r="AY7" s="987"/>
      <c r="AZ7" s="987"/>
      <c r="BA7" s="987"/>
      <c r="EA7" s="51"/>
    </row>
    <row r="8" spans="1:131" s="2" customFormat="1" ht="12" customHeight="1">
      <c r="A8" s="987"/>
      <c r="B8" s="987"/>
      <c r="C8" s="987"/>
      <c r="D8" s="987"/>
      <c r="E8" s="987"/>
      <c r="F8" s="987"/>
      <c r="G8" s="987"/>
      <c r="H8" s="987"/>
      <c r="I8" s="987"/>
      <c r="J8" s="987"/>
      <c r="K8" s="987"/>
      <c r="L8" s="987"/>
      <c r="M8" s="987"/>
      <c r="N8" s="987"/>
      <c r="O8" s="987"/>
      <c r="P8" s="987"/>
      <c r="Q8" s="987"/>
      <c r="R8" s="987"/>
      <c r="S8" s="987"/>
      <c r="T8" s="987"/>
      <c r="U8" s="987"/>
      <c r="V8" s="987"/>
      <c r="W8" s="987"/>
      <c r="X8" s="987"/>
      <c r="Y8" s="987"/>
      <c r="Z8" s="987"/>
      <c r="AA8" s="987"/>
      <c r="AB8" s="987"/>
      <c r="AC8" s="987"/>
      <c r="AD8" s="987"/>
      <c r="AE8" s="987"/>
      <c r="AF8" s="987"/>
      <c r="AG8" s="987"/>
      <c r="AH8" s="987"/>
      <c r="AI8" s="987"/>
      <c r="AJ8" s="987"/>
      <c r="AK8" s="987"/>
      <c r="AL8" s="987"/>
      <c r="AM8" s="987"/>
      <c r="AN8" s="987"/>
      <c r="AO8" s="987"/>
      <c r="AP8" s="987"/>
      <c r="AQ8" s="987"/>
      <c r="AR8" s="987"/>
      <c r="AS8" s="987"/>
      <c r="AT8" s="987"/>
      <c r="AU8" s="987"/>
      <c r="AV8" s="987"/>
      <c r="AW8" s="987"/>
      <c r="AX8" s="987"/>
      <c r="AY8" s="987"/>
      <c r="AZ8" s="987"/>
      <c r="BA8" s="987"/>
      <c r="EA8" s="51"/>
    </row>
    <row r="9" spans="1:131" s="2" customFormat="1" ht="12" customHeight="1">
      <c r="A9" s="987"/>
      <c r="B9" s="987"/>
      <c r="C9" s="987"/>
      <c r="D9" s="987"/>
      <c r="E9" s="987"/>
      <c r="F9" s="987"/>
      <c r="G9" s="987"/>
      <c r="H9" s="987"/>
      <c r="I9" s="987"/>
      <c r="J9" s="987"/>
      <c r="K9" s="987"/>
      <c r="L9" s="987"/>
      <c r="M9" s="987"/>
      <c r="N9" s="987"/>
      <c r="O9" s="987"/>
      <c r="P9" s="987"/>
      <c r="Q9" s="987"/>
      <c r="R9" s="987"/>
      <c r="S9" s="987"/>
      <c r="T9" s="987"/>
      <c r="U9" s="987"/>
      <c r="V9" s="987"/>
      <c r="W9" s="987"/>
      <c r="X9" s="987"/>
      <c r="Y9" s="987"/>
      <c r="Z9" s="987"/>
      <c r="AA9" s="987"/>
      <c r="AB9" s="987"/>
      <c r="AC9" s="987"/>
      <c r="AD9" s="987"/>
      <c r="AE9" s="987"/>
      <c r="AF9" s="987"/>
      <c r="AG9" s="987"/>
      <c r="AH9" s="987"/>
      <c r="AI9" s="987"/>
      <c r="AJ9" s="987"/>
      <c r="AK9" s="987"/>
      <c r="AL9" s="987"/>
      <c r="AM9" s="987"/>
      <c r="AN9" s="987"/>
      <c r="AO9" s="987"/>
      <c r="AP9" s="987"/>
      <c r="AQ9" s="987"/>
      <c r="AR9" s="987"/>
      <c r="AS9" s="987"/>
      <c r="AT9" s="987"/>
      <c r="AU9" s="987"/>
      <c r="AV9" s="987"/>
      <c r="AW9" s="987"/>
      <c r="AX9" s="987"/>
      <c r="AY9" s="987"/>
      <c r="AZ9" s="987"/>
      <c r="BA9" s="987"/>
      <c r="EA9" s="51"/>
    </row>
    <row r="10" spans="1:131" s="2" customFormat="1" ht="12" customHeight="1">
      <c r="A10" s="987"/>
      <c r="B10" s="987"/>
      <c r="C10" s="987"/>
      <c r="D10" s="987"/>
      <c r="E10" s="987"/>
      <c r="F10" s="987"/>
      <c r="G10" s="987"/>
      <c r="H10" s="987"/>
      <c r="I10" s="987"/>
      <c r="J10" s="987"/>
      <c r="K10" s="987"/>
      <c r="L10" s="987"/>
      <c r="M10" s="987"/>
      <c r="N10" s="987"/>
      <c r="O10" s="987"/>
      <c r="P10" s="987"/>
      <c r="Q10" s="987"/>
      <c r="R10" s="987"/>
      <c r="S10" s="987"/>
      <c r="T10" s="987"/>
      <c r="U10" s="987"/>
      <c r="V10" s="987"/>
      <c r="W10" s="987"/>
      <c r="X10" s="987"/>
      <c r="Y10" s="987"/>
      <c r="Z10" s="987"/>
      <c r="AA10" s="987"/>
      <c r="AB10" s="987"/>
      <c r="AC10" s="987"/>
      <c r="AD10" s="987"/>
      <c r="AE10" s="987"/>
      <c r="AF10" s="987"/>
      <c r="AG10" s="987"/>
      <c r="AH10" s="987"/>
      <c r="AI10" s="987"/>
      <c r="AJ10" s="987"/>
      <c r="AK10" s="987"/>
      <c r="AL10" s="987"/>
      <c r="AM10" s="987"/>
      <c r="AN10" s="987"/>
      <c r="AO10" s="987"/>
      <c r="AP10" s="987"/>
      <c r="AQ10" s="987"/>
      <c r="AR10" s="987"/>
      <c r="AS10" s="987"/>
      <c r="AT10" s="987"/>
      <c r="AU10" s="987"/>
      <c r="AV10" s="987"/>
      <c r="AW10" s="987"/>
      <c r="AX10" s="987"/>
      <c r="AY10" s="987"/>
      <c r="AZ10" s="987"/>
      <c r="BA10" s="987"/>
      <c r="EA10" s="51"/>
    </row>
    <row r="11" spans="1:131" s="2" customFormat="1" ht="12" customHeight="1">
      <c r="A11" s="987"/>
      <c r="B11" s="987"/>
      <c r="C11" s="987"/>
      <c r="D11" s="987"/>
      <c r="E11" s="987"/>
      <c r="F11" s="987"/>
      <c r="G11" s="987"/>
      <c r="H11" s="987"/>
      <c r="I11" s="987"/>
      <c r="J11" s="987"/>
      <c r="K11" s="987"/>
      <c r="L11" s="987"/>
      <c r="M11" s="987"/>
      <c r="N11" s="987"/>
      <c r="O11" s="987"/>
      <c r="P11" s="987"/>
      <c r="Q11" s="987"/>
      <c r="R11" s="987"/>
      <c r="S11" s="987"/>
      <c r="T11" s="987"/>
      <c r="U11" s="987"/>
      <c r="V11" s="987"/>
      <c r="W11" s="987"/>
      <c r="X11" s="987"/>
      <c r="Y11" s="987"/>
      <c r="Z11" s="987"/>
      <c r="AA11" s="987"/>
      <c r="AB11" s="987"/>
      <c r="AC11" s="987"/>
      <c r="AD11" s="987"/>
      <c r="AE11" s="987"/>
      <c r="AF11" s="987"/>
      <c r="AG11" s="987"/>
      <c r="AH11" s="987"/>
      <c r="AI11" s="987"/>
      <c r="AJ11" s="987"/>
      <c r="AK11" s="987"/>
      <c r="AL11" s="987"/>
      <c r="AM11" s="987"/>
      <c r="AN11" s="987"/>
      <c r="AO11" s="987"/>
      <c r="AP11" s="987"/>
      <c r="AQ11" s="987"/>
      <c r="AR11" s="987"/>
      <c r="AS11" s="987"/>
      <c r="AT11" s="987"/>
      <c r="AU11" s="987"/>
      <c r="AV11" s="987"/>
      <c r="AW11" s="987"/>
      <c r="AX11" s="987"/>
      <c r="AY11" s="987"/>
      <c r="AZ11" s="987"/>
      <c r="BA11" s="987"/>
      <c r="EA11" s="51"/>
    </row>
    <row r="12" spans="1:131" s="2" customFormat="1" ht="12" customHeight="1">
      <c r="A12" s="987"/>
      <c r="B12" s="987"/>
      <c r="C12" s="987"/>
      <c r="D12" s="987"/>
      <c r="E12" s="987"/>
      <c r="F12" s="987"/>
      <c r="G12" s="987"/>
      <c r="H12" s="987"/>
      <c r="I12" s="987"/>
      <c r="J12" s="987"/>
      <c r="K12" s="987"/>
      <c r="L12" s="987"/>
      <c r="M12" s="987"/>
      <c r="N12" s="987"/>
      <c r="O12" s="987"/>
      <c r="P12" s="987"/>
      <c r="Q12" s="987"/>
      <c r="R12" s="987"/>
      <c r="S12" s="987"/>
      <c r="T12" s="987"/>
      <c r="U12" s="987"/>
      <c r="V12" s="987"/>
      <c r="W12" s="987"/>
      <c r="X12" s="987"/>
      <c r="Y12" s="987"/>
      <c r="Z12" s="987"/>
      <c r="AA12" s="987"/>
      <c r="AB12" s="987"/>
      <c r="AC12" s="987"/>
      <c r="AD12" s="987"/>
      <c r="AE12" s="987"/>
      <c r="AF12" s="987"/>
      <c r="AG12" s="987"/>
      <c r="AH12" s="987"/>
      <c r="AI12" s="987"/>
      <c r="AJ12" s="987"/>
      <c r="AK12" s="987"/>
      <c r="AL12" s="987"/>
      <c r="AM12" s="987"/>
      <c r="AN12" s="987"/>
      <c r="AO12" s="987"/>
      <c r="AP12" s="987"/>
      <c r="AQ12" s="987"/>
      <c r="AR12" s="987"/>
      <c r="AS12" s="987"/>
      <c r="AT12" s="987"/>
      <c r="AU12" s="987"/>
      <c r="AV12" s="987"/>
      <c r="AW12" s="987"/>
      <c r="AX12" s="987"/>
      <c r="AY12" s="987"/>
      <c r="AZ12" s="987"/>
      <c r="BA12" s="987"/>
      <c r="EA12" s="51"/>
    </row>
    <row r="13" spans="1:131" s="47" customFormat="1" ht="12" customHeight="1">
      <c r="A13" s="987"/>
      <c r="B13" s="987"/>
      <c r="C13" s="987"/>
      <c r="D13" s="987"/>
      <c r="E13" s="987"/>
      <c r="F13" s="987"/>
      <c r="G13" s="987"/>
      <c r="H13" s="987"/>
      <c r="I13" s="987"/>
      <c r="J13" s="987"/>
      <c r="K13" s="987"/>
      <c r="L13" s="987"/>
      <c r="M13" s="987"/>
      <c r="N13" s="987"/>
      <c r="O13" s="987"/>
      <c r="P13" s="987"/>
      <c r="Q13" s="987"/>
      <c r="R13" s="987"/>
      <c r="S13" s="987"/>
      <c r="T13" s="987"/>
      <c r="U13" s="987"/>
      <c r="V13" s="987"/>
      <c r="W13" s="987"/>
      <c r="X13" s="987"/>
      <c r="Y13" s="987"/>
      <c r="Z13" s="987"/>
      <c r="AA13" s="987"/>
      <c r="AB13" s="987"/>
      <c r="AC13" s="987"/>
      <c r="AD13" s="987"/>
      <c r="AE13" s="987"/>
      <c r="AF13" s="987"/>
      <c r="AG13" s="987"/>
      <c r="AH13" s="987"/>
      <c r="AI13" s="987"/>
      <c r="AJ13" s="987"/>
      <c r="AK13" s="987"/>
      <c r="AL13" s="987"/>
      <c r="AM13" s="987"/>
      <c r="AN13" s="987"/>
      <c r="AO13" s="987"/>
      <c r="AP13" s="987"/>
      <c r="AQ13" s="987"/>
      <c r="AR13" s="987"/>
      <c r="AS13" s="987"/>
      <c r="AT13" s="987"/>
      <c r="AU13" s="987"/>
      <c r="AV13" s="987"/>
      <c r="AW13" s="987"/>
      <c r="AX13" s="987"/>
      <c r="AY13" s="987"/>
      <c r="AZ13" s="987"/>
      <c r="BA13" s="987"/>
      <c r="EA13" s="51"/>
    </row>
    <row r="14" spans="1:131" s="47" customFormat="1" ht="12" customHeight="1">
      <c r="A14" s="987"/>
      <c r="B14" s="987"/>
      <c r="C14" s="987"/>
      <c r="D14" s="987"/>
      <c r="E14" s="987"/>
      <c r="F14" s="987"/>
      <c r="G14" s="987"/>
      <c r="H14" s="987"/>
      <c r="I14" s="987"/>
      <c r="J14" s="987"/>
      <c r="K14" s="987"/>
      <c r="L14" s="987"/>
      <c r="M14" s="987"/>
      <c r="N14" s="987"/>
      <c r="O14" s="987"/>
      <c r="P14" s="987"/>
      <c r="Q14" s="987"/>
      <c r="R14" s="987"/>
      <c r="S14" s="987"/>
      <c r="T14" s="987"/>
      <c r="U14" s="987"/>
      <c r="V14" s="987"/>
      <c r="W14" s="987"/>
      <c r="X14" s="987"/>
      <c r="Y14" s="987"/>
      <c r="Z14" s="987"/>
      <c r="AA14" s="987"/>
      <c r="AB14" s="987"/>
      <c r="AC14" s="987"/>
      <c r="AD14" s="987"/>
      <c r="AE14" s="987"/>
      <c r="AF14" s="987"/>
      <c r="AG14" s="987"/>
      <c r="AH14" s="987"/>
      <c r="AI14" s="987"/>
      <c r="AJ14" s="987"/>
      <c r="AK14" s="987"/>
      <c r="AL14" s="987"/>
      <c r="AM14" s="987"/>
      <c r="AN14" s="987"/>
      <c r="AO14" s="987"/>
      <c r="AP14" s="987"/>
      <c r="AQ14" s="987"/>
      <c r="AR14" s="987"/>
      <c r="AS14" s="987"/>
      <c r="AT14" s="987"/>
      <c r="AU14" s="987"/>
      <c r="AV14" s="987"/>
      <c r="AW14" s="987"/>
      <c r="AX14" s="987"/>
      <c r="AY14" s="987"/>
      <c r="AZ14" s="987"/>
      <c r="BA14" s="987"/>
      <c r="EA14" s="51"/>
    </row>
    <row r="15" spans="1:131" s="47" customFormat="1" ht="12" customHeight="1">
      <c r="A15" s="987"/>
      <c r="B15" s="987"/>
      <c r="C15" s="987"/>
      <c r="D15" s="987"/>
      <c r="E15" s="987"/>
      <c r="F15" s="987"/>
      <c r="G15" s="987"/>
      <c r="H15" s="987"/>
      <c r="I15" s="987"/>
      <c r="J15" s="987"/>
      <c r="K15" s="987"/>
      <c r="L15" s="987"/>
      <c r="M15" s="987"/>
      <c r="N15" s="987"/>
      <c r="O15" s="987"/>
      <c r="P15" s="987"/>
      <c r="Q15" s="987"/>
      <c r="R15" s="987"/>
      <c r="S15" s="987"/>
      <c r="T15" s="987"/>
      <c r="U15" s="987"/>
      <c r="V15" s="987"/>
      <c r="W15" s="987"/>
      <c r="X15" s="987"/>
      <c r="Y15" s="987"/>
      <c r="Z15" s="987"/>
      <c r="AA15" s="987"/>
      <c r="AB15" s="987"/>
      <c r="AC15" s="987"/>
      <c r="AD15" s="987"/>
      <c r="AE15" s="987"/>
      <c r="AF15" s="987"/>
      <c r="AG15" s="987"/>
      <c r="AH15" s="987"/>
      <c r="AI15" s="987"/>
      <c r="AJ15" s="987"/>
      <c r="AK15" s="987"/>
      <c r="AL15" s="987"/>
      <c r="AM15" s="987"/>
      <c r="AN15" s="987"/>
      <c r="AO15" s="987"/>
      <c r="AP15" s="987"/>
      <c r="AQ15" s="987"/>
      <c r="AR15" s="987"/>
      <c r="AS15" s="987"/>
      <c r="AT15" s="987"/>
      <c r="AU15" s="987"/>
      <c r="AV15" s="987"/>
      <c r="AW15" s="987"/>
      <c r="AX15" s="987"/>
      <c r="AY15" s="987"/>
      <c r="AZ15" s="987"/>
      <c r="BA15" s="987"/>
      <c r="EA15" s="51"/>
    </row>
    <row r="16" spans="1:131" s="47" customFormat="1" ht="12" customHeight="1">
      <c r="A16" s="987"/>
      <c r="B16" s="987"/>
      <c r="C16" s="987"/>
      <c r="D16" s="987"/>
      <c r="E16" s="987"/>
      <c r="F16" s="987"/>
      <c r="G16" s="987"/>
      <c r="H16" s="987"/>
      <c r="I16" s="987"/>
      <c r="J16" s="987"/>
      <c r="K16" s="987"/>
      <c r="L16" s="987"/>
      <c r="M16" s="987"/>
      <c r="N16" s="987"/>
      <c r="O16" s="987"/>
      <c r="P16" s="987"/>
      <c r="Q16" s="987"/>
      <c r="R16" s="987"/>
      <c r="S16" s="987"/>
      <c r="T16" s="987"/>
      <c r="U16" s="987"/>
      <c r="V16" s="987"/>
      <c r="W16" s="987"/>
      <c r="X16" s="987"/>
      <c r="Y16" s="987"/>
      <c r="Z16" s="987"/>
      <c r="AA16" s="987"/>
      <c r="AB16" s="987"/>
      <c r="AC16" s="987"/>
      <c r="AD16" s="987"/>
      <c r="AE16" s="987"/>
      <c r="AF16" s="987"/>
      <c r="AG16" s="987"/>
      <c r="AH16" s="987"/>
      <c r="AI16" s="987"/>
      <c r="AJ16" s="987"/>
      <c r="AK16" s="987"/>
      <c r="AL16" s="987"/>
      <c r="AM16" s="987"/>
      <c r="AN16" s="987"/>
      <c r="AO16" s="987"/>
      <c r="AP16" s="987"/>
      <c r="AQ16" s="987"/>
      <c r="AR16" s="987"/>
      <c r="AS16" s="987"/>
      <c r="AT16" s="987"/>
      <c r="AU16" s="987"/>
      <c r="AV16" s="987"/>
      <c r="AW16" s="987"/>
      <c r="AX16" s="987"/>
      <c r="AY16" s="987"/>
      <c r="AZ16" s="987"/>
      <c r="BA16" s="987"/>
      <c r="EA16" s="51"/>
    </row>
    <row r="17" spans="1:145" s="47" customFormat="1" ht="12" customHeight="1">
      <c r="A17" s="988" t="s">
        <v>478</v>
      </c>
      <c r="B17" s="988"/>
      <c r="C17" s="988"/>
      <c r="D17" s="988"/>
      <c r="E17" s="988"/>
      <c r="F17" s="988"/>
      <c r="G17" s="988"/>
      <c r="H17" s="988"/>
      <c r="I17" s="644"/>
      <c r="J17" s="988" t="s">
        <v>479</v>
      </c>
      <c r="K17" s="988"/>
      <c r="L17" s="988"/>
      <c r="M17" s="988"/>
      <c r="N17" s="988"/>
      <c r="O17" s="988"/>
      <c r="P17" s="988"/>
      <c r="Q17" s="988"/>
      <c r="R17" s="988"/>
      <c r="S17" s="988"/>
      <c r="T17" s="988"/>
      <c r="U17" s="988"/>
      <c r="V17" s="405"/>
      <c r="W17" s="405" t="s">
        <v>480</v>
      </c>
      <c r="X17" s="405"/>
      <c r="Y17" s="372"/>
      <c r="Z17" s="372"/>
      <c r="AA17" s="372"/>
      <c r="AB17" s="372"/>
      <c r="AC17" s="372"/>
      <c r="AD17" s="372"/>
      <c r="AE17" s="372"/>
      <c r="AF17" s="372"/>
      <c r="AG17" s="372"/>
      <c r="AH17" s="372"/>
      <c r="AI17" s="372"/>
      <c r="AJ17" s="372"/>
      <c r="AK17" s="372"/>
      <c r="AL17" s="372"/>
      <c r="AM17" s="372"/>
      <c r="AN17" s="372"/>
      <c r="AO17" s="372"/>
      <c r="AP17" s="372"/>
      <c r="AQ17" s="372"/>
      <c r="AR17" s="372"/>
      <c r="AS17" s="372"/>
      <c r="AT17" s="372"/>
      <c r="AU17" s="372"/>
      <c r="AV17" s="372"/>
      <c r="AW17" s="372"/>
      <c r="AX17" s="372"/>
      <c r="AY17" s="372"/>
      <c r="AZ17" s="372"/>
      <c r="BA17" s="372"/>
      <c r="EA17" s="51"/>
    </row>
    <row r="18" spans="1:145" s="47" customFormat="1" ht="12" customHeight="1">
      <c r="A18" s="988"/>
      <c r="B18" s="988"/>
      <c r="C18" s="988"/>
      <c r="D18" s="988"/>
      <c r="E18" s="988"/>
      <c r="F18" s="988"/>
      <c r="G18" s="988"/>
      <c r="H18" s="988"/>
      <c r="I18" s="644"/>
      <c r="J18" s="988"/>
      <c r="K18" s="988"/>
      <c r="L18" s="988"/>
      <c r="M18" s="988"/>
      <c r="N18" s="988"/>
      <c r="O18" s="988"/>
      <c r="P18" s="988"/>
      <c r="Q18" s="988"/>
      <c r="R18" s="988"/>
      <c r="S18" s="988"/>
      <c r="T18" s="988"/>
      <c r="U18" s="988"/>
      <c r="V18" s="405"/>
      <c r="W18" s="405"/>
      <c r="X18" s="405"/>
      <c r="Y18" s="372"/>
      <c r="Z18" s="372"/>
      <c r="AA18" s="372"/>
      <c r="AB18" s="372"/>
      <c r="AC18" s="372"/>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2"/>
      <c r="AZ18" s="372"/>
      <c r="BA18" s="372"/>
      <c r="EA18" s="51"/>
    </row>
    <row r="19" spans="1:145" s="47" customFormat="1" ht="12" customHeight="1">
      <c r="A19" s="988" t="s">
        <v>478</v>
      </c>
      <c r="B19" s="988"/>
      <c r="C19" s="988"/>
      <c r="D19" s="988"/>
      <c r="E19" s="988"/>
      <c r="F19" s="988"/>
      <c r="G19" s="988"/>
      <c r="H19" s="988"/>
      <c r="I19" s="644"/>
      <c r="J19" s="988" t="s">
        <v>481</v>
      </c>
      <c r="K19" s="988"/>
      <c r="L19" s="988"/>
      <c r="M19" s="988"/>
      <c r="N19" s="988"/>
      <c r="O19" s="988"/>
      <c r="P19" s="988"/>
      <c r="Q19" s="988"/>
      <c r="R19" s="988"/>
      <c r="S19" s="988"/>
      <c r="T19" s="988"/>
      <c r="U19" s="988"/>
      <c r="V19" s="405"/>
      <c r="W19" s="405"/>
      <c r="X19" s="405"/>
      <c r="Y19" s="372"/>
      <c r="Z19" s="372"/>
      <c r="AA19" s="372"/>
      <c r="AB19" s="372"/>
      <c r="AC19" s="372"/>
      <c r="AD19" s="372"/>
      <c r="AE19" s="372"/>
      <c r="AF19" s="372"/>
      <c r="AG19" s="372"/>
      <c r="AH19" s="372"/>
      <c r="AI19" s="372"/>
      <c r="AJ19" s="372"/>
      <c r="AK19" s="372"/>
      <c r="AL19" s="372"/>
      <c r="AM19" s="372"/>
      <c r="AN19" s="372"/>
      <c r="AO19" s="372"/>
      <c r="AP19" s="372"/>
      <c r="AQ19" s="372"/>
      <c r="AR19" s="372"/>
      <c r="AS19" s="372"/>
      <c r="AT19" s="372"/>
      <c r="AU19" s="372"/>
      <c r="AV19" s="372"/>
      <c r="AW19" s="372"/>
      <c r="AX19" s="372"/>
      <c r="AY19" s="372"/>
      <c r="AZ19" s="372"/>
      <c r="BA19" s="372"/>
      <c r="EA19" s="51"/>
    </row>
    <row r="20" spans="1:145" s="47" customFormat="1" ht="12" customHeight="1">
      <c r="A20" s="988"/>
      <c r="B20" s="988"/>
      <c r="C20" s="988"/>
      <c r="D20" s="988"/>
      <c r="E20" s="988"/>
      <c r="F20" s="988"/>
      <c r="G20" s="988"/>
      <c r="H20" s="988"/>
      <c r="I20" s="644"/>
      <c r="J20" s="988"/>
      <c r="K20" s="988"/>
      <c r="L20" s="988"/>
      <c r="M20" s="988"/>
      <c r="N20" s="988"/>
      <c r="O20" s="988"/>
      <c r="P20" s="988"/>
      <c r="Q20" s="988"/>
      <c r="R20" s="988"/>
      <c r="S20" s="988"/>
      <c r="T20" s="988"/>
      <c r="U20" s="988"/>
      <c r="V20" s="405"/>
      <c r="W20" s="405"/>
      <c r="X20" s="405"/>
      <c r="Y20" s="372"/>
      <c r="Z20" s="372"/>
      <c r="AA20" s="372"/>
      <c r="AB20" s="372"/>
      <c r="AC20" s="372"/>
      <c r="AD20" s="372"/>
      <c r="AE20" s="372"/>
      <c r="AF20" s="372"/>
      <c r="AG20" s="372"/>
      <c r="AH20" s="372"/>
      <c r="AI20" s="372"/>
      <c r="AJ20" s="372"/>
      <c r="AK20" s="372"/>
      <c r="AL20" s="372"/>
      <c r="AM20" s="372"/>
      <c r="AN20" s="372"/>
      <c r="AO20" s="372"/>
      <c r="AP20" s="372"/>
      <c r="AQ20" s="372"/>
      <c r="AR20" s="372"/>
      <c r="AS20" s="372"/>
      <c r="AT20" s="372"/>
      <c r="AU20" s="372"/>
      <c r="AV20" s="372"/>
      <c r="AW20" s="372"/>
      <c r="AX20" s="372"/>
      <c r="AY20" s="372"/>
      <c r="AZ20" s="372"/>
      <c r="BA20" s="372"/>
      <c r="EA20" s="51"/>
    </row>
    <row r="21" spans="1:145" s="47" customFormat="1" ht="12" customHeight="1">
      <c r="A21" s="989"/>
      <c r="B21" s="989"/>
      <c r="C21" s="989"/>
      <c r="D21" s="989"/>
      <c r="E21" s="989"/>
      <c r="F21" s="989"/>
      <c r="G21" s="989"/>
      <c r="H21" s="989"/>
      <c r="I21" s="989"/>
      <c r="J21" s="989"/>
      <c r="K21" s="989"/>
      <c r="L21" s="989"/>
      <c r="M21" s="989"/>
      <c r="N21" s="989"/>
      <c r="O21" s="989"/>
      <c r="P21" s="989"/>
      <c r="Q21" s="989"/>
      <c r="R21" s="989"/>
      <c r="S21" s="989"/>
      <c r="T21" s="989"/>
      <c r="U21" s="989"/>
      <c r="V21" s="989"/>
      <c r="W21" s="989"/>
      <c r="X21" s="989"/>
      <c r="Y21" s="989"/>
      <c r="Z21" s="989"/>
      <c r="AA21" s="989"/>
      <c r="AB21" s="989"/>
      <c r="AC21" s="989"/>
      <c r="AD21" s="989"/>
      <c r="AE21" s="989"/>
      <c r="AF21" s="989"/>
      <c r="AG21" s="989"/>
      <c r="AH21" s="989"/>
      <c r="AI21" s="989"/>
      <c r="AJ21" s="989"/>
      <c r="AK21" s="989"/>
      <c r="AL21" s="989"/>
      <c r="AM21" s="989"/>
      <c r="AN21" s="989"/>
      <c r="AO21" s="989"/>
      <c r="AP21" s="989"/>
      <c r="AQ21" s="989"/>
      <c r="AR21" s="989"/>
      <c r="AS21" s="989"/>
      <c r="AT21" s="989"/>
      <c r="AU21" s="989"/>
      <c r="AV21" s="989"/>
      <c r="AW21" s="989"/>
      <c r="AX21" s="989"/>
      <c r="AY21" s="989"/>
      <c r="AZ21" s="989"/>
      <c r="BA21" s="989"/>
      <c r="EA21" s="51"/>
    </row>
    <row r="22" spans="1:145" s="47" customFormat="1" ht="12" customHeight="1">
      <c r="A22" s="989"/>
      <c r="B22" s="989"/>
      <c r="C22" s="989"/>
      <c r="D22" s="989"/>
      <c r="E22" s="989"/>
      <c r="F22" s="989"/>
      <c r="G22" s="989"/>
      <c r="H22" s="989"/>
      <c r="I22" s="989"/>
      <c r="J22" s="989"/>
      <c r="K22" s="989"/>
      <c r="L22" s="989"/>
      <c r="M22" s="989"/>
      <c r="N22" s="989"/>
      <c r="O22" s="989"/>
      <c r="P22" s="989"/>
      <c r="Q22" s="989"/>
      <c r="R22" s="989"/>
      <c r="S22" s="989"/>
      <c r="T22" s="989"/>
      <c r="U22" s="989"/>
      <c r="V22" s="989"/>
      <c r="W22" s="989"/>
      <c r="X22" s="989"/>
      <c r="Y22" s="989"/>
      <c r="Z22" s="989"/>
      <c r="AA22" s="989"/>
      <c r="AB22" s="989"/>
      <c r="AC22" s="989"/>
      <c r="AD22" s="989"/>
      <c r="AE22" s="989"/>
      <c r="AF22" s="989"/>
      <c r="AG22" s="989"/>
      <c r="AH22" s="989"/>
      <c r="AI22" s="989"/>
      <c r="AJ22" s="989"/>
      <c r="AK22" s="989"/>
      <c r="AL22" s="989"/>
      <c r="AM22" s="989"/>
      <c r="AN22" s="989"/>
      <c r="AO22" s="989"/>
      <c r="AP22" s="989"/>
      <c r="AQ22" s="989"/>
      <c r="AR22" s="989"/>
      <c r="AS22" s="989"/>
      <c r="AT22" s="989"/>
      <c r="AU22" s="989"/>
      <c r="AV22" s="989"/>
      <c r="AW22" s="989"/>
      <c r="AX22" s="989"/>
      <c r="AY22" s="989"/>
      <c r="AZ22" s="989"/>
      <c r="BA22" s="989"/>
      <c r="EA22" s="51"/>
    </row>
    <row r="23" spans="1:145" s="47" customFormat="1" ht="12" customHeight="1">
      <c r="A23" s="989"/>
      <c r="B23" s="989"/>
      <c r="C23" s="989"/>
      <c r="D23" s="989"/>
      <c r="E23" s="989"/>
      <c r="F23" s="989"/>
      <c r="G23" s="989"/>
      <c r="H23" s="989"/>
      <c r="I23" s="989"/>
      <c r="J23" s="989"/>
      <c r="K23" s="989"/>
      <c r="L23" s="989"/>
      <c r="M23" s="989"/>
      <c r="N23" s="989"/>
      <c r="O23" s="989"/>
      <c r="P23" s="989"/>
      <c r="Q23" s="989"/>
      <c r="R23" s="989"/>
      <c r="S23" s="989"/>
      <c r="T23" s="989"/>
      <c r="U23" s="989"/>
      <c r="V23" s="989"/>
      <c r="W23" s="989"/>
      <c r="X23" s="989"/>
      <c r="Y23" s="989"/>
      <c r="Z23" s="989"/>
      <c r="AA23" s="989"/>
      <c r="AB23" s="989"/>
      <c r="AC23" s="989"/>
      <c r="AD23" s="989"/>
      <c r="AE23" s="989"/>
      <c r="AF23" s="989"/>
      <c r="AG23" s="989"/>
      <c r="AH23" s="989"/>
      <c r="AI23" s="989"/>
      <c r="AJ23" s="989"/>
      <c r="AK23" s="989"/>
      <c r="AL23" s="989"/>
      <c r="AM23" s="989"/>
      <c r="AN23" s="989"/>
      <c r="AO23" s="989"/>
      <c r="AP23" s="989"/>
      <c r="AQ23" s="989"/>
      <c r="AR23" s="989"/>
      <c r="AS23" s="989"/>
      <c r="AT23" s="989"/>
      <c r="AU23" s="989"/>
      <c r="AV23" s="989"/>
      <c r="AW23" s="989"/>
      <c r="AX23" s="989"/>
      <c r="AY23" s="989"/>
      <c r="AZ23" s="989"/>
      <c r="BA23" s="989"/>
      <c r="EA23" s="51"/>
    </row>
    <row r="24" spans="1:145" s="47" customFormat="1" ht="12" customHeight="1" thickBot="1">
      <c r="A24" s="989"/>
      <c r="B24" s="989"/>
      <c r="C24" s="989"/>
      <c r="D24" s="989"/>
      <c r="E24" s="989"/>
      <c r="F24" s="989"/>
      <c r="G24" s="989"/>
      <c r="H24" s="989"/>
      <c r="I24" s="989"/>
      <c r="J24" s="989"/>
      <c r="K24" s="989"/>
      <c r="L24" s="989"/>
      <c r="M24" s="989"/>
      <c r="N24" s="989"/>
      <c r="O24" s="989"/>
      <c r="P24" s="989"/>
      <c r="Q24" s="989"/>
      <c r="R24" s="989"/>
      <c r="S24" s="989"/>
      <c r="T24" s="989"/>
      <c r="U24" s="989"/>
      <c r="V24" s="989"/>
      <c r="W24" s="989"/>
      <c r="X24" s="989"/>
      <c r="Y24" s="989"/>
      <c r="Z24" s="989"/>
      <c r="AA24" s="989"/>
      <c r="AB24" s="989"/>
      <c r="AC24" s="989"/>
      <c r="AD24" s="989"/>
      <c r="AE24" s="989"/>
      <c r="AF24" s="989"/>
      <c r="AG24" s="989"/>
      <c r="AH24" s="989"/>
      <c r="AI24" s="989"/>
      <c r="AJ24" s="989"/>
      <c r="AK24" s="989"/>
      <c r="AL24" s="989"/>
      <c r="AM24" s="989"/>
      <c r="AN24" s="989"/>
      <c r="AO24" s="989"/>
      <c r="AP24" s="989"/>
      <c r="AQ24" s="989"/>
      <c r="AR24" s="989"/>
      <c r="AS24" s="989"/>
      <c r="AT24" s="989"/>
      <c r="AU24" s="989"/>
      <c r="AV24" s="989"/>
      <c r="AW24" s="989"/>
      <c r="AX24" s="989"/>
      <c r="AY24" s="989"/>
      <c r="AZ24" s="989"/>
      <c r="BA24" s="989"/>
      <c r="EA24" s="51"/>
    </row>
    <row r="25" spans="1:145" s="47" customFormat="1" ht="12" customHeight="1">
      <c r="A25" s="989"/>
      <c r="B25" s="989"/>
      <c r="C25" s="989"/>
      <c r="D25" s="989"/>
      <c r="E25" s="989"/>
      <c r="F25" s="989"/>
      <c r="G25" s="989"/>
      <c r="H25" s="989"/>
      <c r="I25" s="989"/>
      <c r="J25" s="989"/>
      <c r="K25" s="989"/>
      <c r="L25" s="989"/>
      <c r="M25" s="989"/>
      <c r="N25" s="989"/>
      <c r="O25" s="989"/>
      <c r="P25" s="989"/>
      <c r="Q25" s="989"/>
      <c r="R25" s="989"/>
      <c r="S25" s="989"/>
      <c r="T25" s="989"/>
      <c r="U25" s="989"/>
      <c r="V25" s="989"/>
      <c r="W25" s="989"/>
      <c r="X25" s="989"/>
      <c r="Y25" s="989"/>
      <c r="Z25" s="989"/>
      <c r="AA25" s="989"/>
      <c r="AB25" s="989"/>
      <c r="AC25" s="989"/>
      <c r="AD25" s="989"/>
      <c r="AE25" s="989"/>
      <c r="AF25" s="989"/>
      <c r="AG25" s="989"/>
      <c r="AH25" s="990"/>
      <c r="AI25" s="993" t="s">
        <v>18</v>
      </c>
      <c r="AJ25" s="994"/>
      <c r="AK25" s="995"/>
      <c r="AL25" s="998" t="s">
        <v>19</v>
      </c>
      <c r="AM25" s="994"/>
      <c r="AN25" s="994"/>
      <c r="AO25" s="994"/>
      <c r="AP25" s="999">
        <f>'01.入会申込書'!AP25:AQ26</f>
        <v>0</v>
      </c>
      <c r="AQ25" s="999"/>
      <c r="AR25" s="994" t="s">
        <v>20</v>
      </c>
      <c r="AS25" s="994"/>
      <c r="AT25" s="999">
        <f>'01.入会申込書'!AT25:AU26</f>
        <v>0</v>
      </c>
      <c r="AU25" s="999"/>
      <c r="AV25" s="994" t="s">
        <v>21</v>
      </c>
      <c r="AW25" s="994"/>
      <c r="AX25" s="999">
        <f>'01.入会申込書'!AX25:AY26</f>
        <v>0</v>
      </c>
      <c r="AY25" s="999"/>
      <c r="AZ25" s="994" t="s">
        <v>22</v>
      </c>
      <c r="BA25" s="1001"/>
      <c r="EA25" s="51"/>
    </row>
    <row r="26" spans="1:145" s="47" customFormat="1" ht="12" customHeight="1" thickBot="1">
      <c r="A26" s="991"/>
      <c r="B26" s="991"/>
      <c r="C26" s="991"/>
      <c r="D26" s="991"/>
      <c r="E26" s="991"/>
      <c r="F26" s="991"/>
      <c r="G26" s="991"/>
      <c r="H26" s="991"/>
      <c r="I26" s="991"/>
      <c r="J26" s="991"/>
      <c r="K26" s="991"/>
      <c r="L26" s="991"/>
      <c r="M26" s="991"/>
      <c r="N26" s="991"/>
      <c r="O26" s="991"/>
      <c r="P26" s="991"/>
      <c r="Q26" s="991"/>
      <c r="R26" s="991"/>
      <c r="S26" s="991"/>
      <c r="T26" s="991"/>
      <c r="U26" s="991"/>
      <c r="V26" s="991"/>
      <c r="W26" s="991"/>
      <c r="X26" s="991"/>
      <c r="Y26" s="991"/>
      <c r="Z26" s="991"/>
      <c r="AA26" s="991"/>
      <c r="AB26" s="991"/>
      <c r="AC26" s="991"/>
      <c r="AD26" s="991"/>
      <c r="AE26" s="991"/>
      <c r="AF26" s="991"/>
      <c r="AG26" s="991"/>
      <c r="AH26" s="992"/>
      <c r="AI26" s="415"/>
      <c r="AJ26" s="996"/>
      <c r="AK26" s="997"/>
      <c r="AL26" s="419"/>
      <c r="AM26" s="996"/>
      <c r="AN26" s="996"/>
      <c r="AO26" s="996"/>
      <c r="AP26" s="1000"/>
      <c r="AQ26" s="1000"/>
      <c r="AR26" s="996"/>
      <c r="AS26" s="996"/>
      <c r="AT26" s="1000"/>
      <c r="AU26" s="1000"/>
      <c r="AV26" s="996"/>
      <c r="AW26" s="996"/>
      <c r="AX26" s="1000"/>
      <c r="AY26" s="1000"/>
      <c r="AZ26" s="996"/>
      <c r="BA26" s="1002"/>
      <c r="EA26" s="51"/>
    </row>
    <row r="27" spans="1:145" s="47" customFormat="1" ht="12" customHeight="1">
      <c r="A27" s="993" t="s">
        <v>482</v>
      </c>
      <c r="B27" s="994"/>
      <c r="C27" s="994"/>
      <c r="D27" s="994"/>
      <c r="E27" s="1019"/>
      <c r="F27" s="1019"/>
      <c r="G27" s="1020"/>
      <c r="H27" s="1020"/>
      <c r="I27" s="1020"/>
      <c r="J27" s="1020"/>
      <c r="K27" s="1020"/>
      <c r="L27" s="1021"/>
      <c r="M27" s="1026" t="str">
        <f>'01.入会申込書'!M27:AG28</f>
        <v/>
      </c>
      <c r="N27" s="999"/>
      <c r="O27" s="999"/>
      <c r="P27" s="999"/>
      <c r="Q27" s="999"/>
      <c r="R27" s="999"/>
      <c r="S27" s="999"/>
      <c r="T27" s="999"/>
      <c r="U27" s="999"/>
      <c r="V27" s="999"/>
      <c r="W27" s="999"/>
      <c r="X27" s="999"/>
      <c r="Y27" s="999"/>
      <c r="Z27" s="999"/>
      <c r="AA27" s="999"/>
      <c r="AB27" s="999"/>
      <c r="AC27" s="999"/>
      <c r="AD27" s="999"/>
      <c r="AE27" s="999"/>
      <c r="AF27" s="999"/>
      <c r="AG27" s="1027"/>
      <c r="AH27" s="1032" t="s">
        <v>27</v>
      </c>
      <c r="AI27" s="1033" t="str">
        <f>'01.入会申込書'!AI27</f>
        <v/>
      </c>
      <c r="AJ27" s="782"/>
      <c r="AK27" s="782"/>
      <c r="AL27" s="782"/>
      <c r="AM27" s="598" t="s">
        <v>28</v>
      </c>
      <c r="AN27" s="372" t="s">
        <v>29</v>
      </c>
      <c r="AO27" s="989"/>
      <c r="AP27" s="1034" t="str">
        <f>'01.入会申込書'!AP27</f>
        <v/>
      </c>
      <c r="AQ27" s="1035"/>
      <c r="AR27" s="1035"/>
      <c r="AS27" s="1035"/>
      <c r="AT27" s="1035"/>
      <c r="AU27" s="1035"/>
      <c r="AV27" s="1035"/>
      <c r="AW27" s="1035"/>
      <c r="AX27" s="1035"/>
      <c r="AY27" s="1035"/>
      <c r="AZ27" s="372" t="s">
        <v>30</v>
      </c>
      <c r="BA27" s="441"/>
      <c r="EA27" s="60" t="s">
        <v>33</v>
      </c>
      <c r="EO27" s="60" t="s">
        <v>24</v>
      </c>
    </row>
    <row r="28" spans="1:145" s="47" customFormat="1" ht="12" customHeight="1">
      <c r="A28" s="1006"/>
      <c r="B28" s="372"/>
      <c r="C28" s="372"/>
      <c r="D28" s="372"/>
      <c r="E28" s="989"/>
      <c r="F28" s="989"/>
      <c r="G28" s="1022"/>
      <c r="H28" s="1022"/>
      <c r="I28" s="1022"/>
      <c r="J28" s="1022"/>
      <c r="K28" s="1022"/>
      <c r="L28" s="1023"/>
      <c r="M28" s="1028"/>
      <c r="N28" s="782"/>
      <c r="O28" s="782"/>
      <c r="P28" s="782"/>
      <c r="Q28" s="782"/>
      <c r="R28" s="782"/>
      <c r="S28" s="782"/>
      <c r="T28" s="782"/>
      <c r="U28" s="782"/>
      <c r="V28" s="782"/>
      <c r="W28" s="782"/>
      <c r="X28" s="782"/>
      <c r="Y28" s="782"/>
      <c r="Z28" s="782"/>
      <c r="AA28" s="782"/>
      <c r="AB28" s="782"/>
      <c r="AC28" s="782"/>
      <c r="AD28" s="782"/>
      <c r="AE28" s="782"/>
      <c r="AF28" s="782"/>
      <c r="AG28" s="1029"/>
      <c r="AH28" s="598"/>
      <c r="AI28" s="782"/>
      <c r="AJ28" s="782"/>
      <c r="AK28" s="782"/>
      <c r="AL28" s="782"/>
      <c r="AM28" s="598"/>
      <c r="AN28" s="989"/>
      <c r="AO28" s="989"/>
      <c r="AP28" s="782"/>
      <c r="AQ28" s="782"/>
      <c r="AR28" s="782"/>
      <c r="AS28" s="782"/>
      <c r="AT28" s="782"/>
      <c r="AU28" s="782"/>
      <c r="AV28" s="782"/>
      <c r="AW28" s="782"/>
      <c r="AX28" s="782"/>
      <c r="AY28" s="782"/>
      <c r="AZ28" s="372"/>
      <c r="BA28" s="441"/>
      <c r="EA28" s="61" t="s">
        <v>483</v>
      </c>
      <c r="EO28" s="60" t="s">
        <v>33</v>
      </c>
    </row>
    <row r="29" spans="1:145" s="47" customFormat="1" ht="12" customHeight="1">
      <c r="A29" s="415"/>
      <c r="B29" s="996"/>
      <c r="C29" s="996"/>
      <c r="D29" s="996"/>
      <c r="E29" s="1008"/>
      <c r="F29" s="1008"/>
      <c r="G29" s="1024"/>
      <c r="H29" s="1024"/>
      <c r="I29" s="1024"/>
      <c r="J29" s="1024"/>
      <c r="K29" s="1024"/>
      <c r="L29" s="1025"/>
      <c r="M29" s="1030"/>
      <c r="N29" s="1000"/>
      <c r="O29" s="1000"/>
      <c r="P29" s="1000"/>
      <c r="Q29" s="1000"/>
      <c r="R29" s="1000"/>
      <c r="S29" s="1000"/>
      <c r="T29" s="1000"/>
      <c r="U29" s="1000"/>
      <c r="V29" s="1000"/>
      <c r="W29" s="1000"/>
      <c r="X29" s="1000"/>
      <c r="Y29" s="1000"/>
      <c r="Z29" s="1000"/>
      <c r="AA29" s="1000"/>
      <c r="AB29" s="1000"/>
      <c r="AC29" s="1000"/>
      <c r="AD29" s="1000"/>
      <c r="AE29" s="1000"/>
      <c r="AF29" s="1000"/>
      <c r="AG29" s="1031"/>
      <c r="AH29" s="598"/>
      <c r="AI29" s="1000"/>
      <c r="AJ29" s="1000"/>
      <c r="AK29" s="1000"/>
      <c r="AL29" s="1000"/>
      <c r="AM29" s="598"/>
      <c r="AN29" s="989"/>
      <c r="AO29" s="989"/>
      <c r="AP29" s="1000"/>
      <c r="AQ29" s="1000"/>
      <c r="AR29" s="1000"/>
      <c r="AS29" s="1000"/>
      <c r="AT29" s="1000"/>
      <c r="AU29" s="1000"/>
      <c r="AV29" s="1000"/>
      <c r="AW29" s="1000"/>
      <c r="AX29" s="1000"/>
      <c r="AY29" s="1000"/>
      <c r="AZ29" s="372"/>
      <c r="BA29" s="441"/>
      <c r="EA29" s="61" t="s">
        <v>34</v>
      </c>
      <c r="EO29" s="61" t="s">
        <v>483</v>
      </c>
    </row>
    <row r="30" spans="1:145" s="47" customFormat="1" ht="12" customHeight="1">
      <c r="A30" s="1003" t="s">
        <v>62</v>
      </c>
      <c r="B30" s="439"/>
      <c r="C30" s="439"/>
      <c r="D30" s="439"/>
      <c r="E30" s="1004"/>
      <c r="F30" s="1004"/>
      <c r="G30" s="1004"/>
      <c r="H30" s="1004"/>
      <c r="I30" s="1004"/>
      <c r="J30" s="1004"/>
      <c r="K30" s="1004"/>
      <c r="L30" s="1005"/>
      <c r="M30" s="1010">
        <f>'01.入会申込書'!M35</f>
        <v>0</v>
      </c>
      <c r="N30" s="1011"/>
      <c r="O30" s="1011"/>
      <c r="P30" s="1011"/>
      <c r="Q30" s="1011"/>
      <c r="R30" s="1011"/>
      <c r="S30" s="1011"/>
      <c r="T30" s="1011"/>
      <c r="U30" s="1011"/>
      <c r="V30" s="1011"/>
      <c r="W30" s="1011"/>
      <c r="X30" s="1011"/>
      <c r="Y30" s="1011"/>
      <c r="Z30" s="1011"/>
      <c r="AA30" s="1011"/>
      <c r="AB30" s="1011"/>
      <c r="AC30" s="1011"/>
      <c r="AD30" s="1011"/>
      <c r="AE30" s="1011"/>
      <c r="AF30" s="1011"/>
      <c r="AG30" s="1011"/>
      <c r="AH30" s="1011"/>
      <c r="AI30" s="1011"/>
      <c r="AJ30" s="1011"/>
      <c r="AK30" s="1011"/>
      <c r="AL30" s="1011"/>
      <c r="AM30" s="1011"/>
      <c r="AN30" s="1011"/>
      <c r="AO30" s="1011"/>
      <c r="AP30" s="1011"/>
      <c r="AQ30" s="1011"/>
      <c r="AR30" s="1011"/>
      <c r="AS30" s="1011"/>
      <c r="AT30" s="1011"/>
      <c r="AU30" s="1011"/>
      <c r="AV30" s="1011"/>
      <c r="AW30" s="1011"/>
      <c r="AX30" s="1011"/>
      <c r="AY30" s="1011"/>
      <c r="AZ30" s="1011"/>
      <c r="BA30" s="1012"/>
      <c r="EA30" s="61" t="s">
        <v>42</v>
      </c>
      <c r="EO30" s="61" t="s">
        <v>34</v>
      </c>
    </row>
    <row r="31" spans="1:145" s="47" customFormat="1" ht="12" customHeight="1">
      <c r="A31" s="1006"/>
      <c r="B31" s="372"/>
      <c r="C31" s="372"/>
      <c r="D31" s="372"/>
      <c r="E31" s="989"/>
      <c r="F31" s="989"/>
      <c r="G31" s="989"/>
      <c r="H31" s="989"/>
      <c r="I31" s="989"/>
      <c r="J31" s="989"/>
      <c r="K31" s="989"/>
      <c r="L31" s="1007"/>
      <c r="M31" s="1013"/>
      <c r="N31" s="1014"/>
      <c r="O31" s="1014"/>
      <c r="P31" s="1014"/>
      <c r="Q31" s="1014"/>
      <c r="R31" s="1014"/>
      <c r="S31" s="1014"/>
      <c r="T31" s="1014"/>
      <c r="U31" s="1014"/>
      <c r="V31" s="1014"/>
      <c r="W31" s="1014"/>
      <c r="X31" s="1014"/>
      <c r="Y31" s="1014"/>
      <c r="Z31" s="1014"/>
      <c r="AA31" s="1014"/>
      <c r="AB31" s="1014"/>
      <c r="AC31" s="1014"/>
      <c r="AD31" s="1014"/>
      <c r="AE31" s="1014"/>
      <c r="AF31" s="1014"/>
      <c r="AG31" s="1014"/>
      <c r="AH31" s="1014"/>
      <c r="AI31" s="1014"/>
      <c r="AJ31" s="1014"/>
      <c r="AK31" s="1014"/>
      <c r="AL31" s="1014"/>
      <c r="AM31" s="1014"/>
      <c r="AN31" s="1014"/>
      <c r="AO31" s="1014"/>
      <c r="AP31" s="1014"/>
      <c r="AQ31" s="1014"/>
      <c r="AR31" s="1014"/>
      <c r="AS31" s="1014"/>
      <c r="AT31" s="1014"/>
      <c r="AU31" s="1014"/>
      <c r="AV31" s="1014"/>
      <c r="AW31" s="1014"/>
      <c r="AX31" s="1014"/>
      <c r="AY31" s="1014"/>
      <c r="AZ31" s="1014"/>
      <c r="BA31" s="1015"/>
      <c r="EA31" s="61" t="s">
        <v>45</v>
      </c>
      <c r="EO31" s="61" t="s">
        <v>42</v>
      </c>
    </row>
    <row r="32" spans="1:145" s="47" customFormat="1" ht="12" customHeight="1">
      <c r="A32" s="415"/>
      <c r="B32" s="996"/>
      <c r="C32" s="996"/>
      <c r="D32" s="996"/>
      <c r="E32" s="1008"/>
      <c r="F32" s="1008"/>
      <c r="G32" s="1008"/>
      <c r="H32" s="1008"/>
      <c r="I32" s="1008"/>
      <c r="J32" s="1008"/>
      <c r="K32" s="1008"/>
      <c r="L32" s="1009"/>
      <c r="M32" s="1016"/>
      <c r="N32" s="1017"/>
      <c r="O32" s="1017"/>
      <c r="P32" s="1017"/>
      <c r="Q32" s="1017"/>
      <c r="R32" s="1017"/>
      <c r="S32" s="1017"/>
      <c r="T32" s="1017"/>
      <c r="U32" s="1017"/>
      <c r="V32" s="1017"/>
      <c r="W32" s="1017"/>
      <c r="X32" s="1017"/>
      <c r="Y32" s="1017"/>
      <c r="Z32" s="1017"/>
      <c r="AA32" s="1017"/>
      <c r="AB32" s="1017"/>
      <c r="AC32" s="1017"/>
      <c r="AD32" s="1017"/>
      <c r="AE32" s="1017"/>
      <c r="AF32" s="1017"/>
      <c r="AG32" s="1017"/>
      <c r="AH32" s="1017"/>
      <c r="AI32" s="1017"/>
      <c r="AJ32" s="1017"/>
      <c r="AK32" s="1017"/>
      <c r="AL32" s="1017"/>
      <c r="AM32" s="1017"/>
      <c r="AN32" s="1017"/>
      <c r="AO32" s="1017"/>
      <c r="AP32" s="1017"/>
      <c r="AQ32" s="1017"/>
      <c r="AR32" s="1017"/>
      <c r="AS32" s="1017"/>
      <c r="AT32" s="1017"/>
      <c r="AU32" s="1017"/>
      <c r="AV32" s="1017"/>
      <c r="AW32" s="1017"/>
      <c r="AX32" s="1017"/>
      <c r="AY32" s="1017"/>
      <c r="AZ32" s="1017"/>
      <c r="BA32" s="1018"/>
      <c r="EA32" s="61" t="s">
        <v>49</v>
      </c>
      <c r="EO32" s="61" t="s">
        <v>45</v>
      </c>
    </row>
    <row r="33" spans="1:145" s="47" customFormat="1" ht="12" customHeight="1">
      <c r="A33" s="1003" t="s">
        <v>484</v>
      </c>
      <c r="B33" s="439"/>
      <c r="C33" s="439"/>
      <c r="D33" s="439"/>
      <c r="E33" s="1004"/>
      <c r="F33" s="1004"/>
      <c r="G33" s="1075" t="s">
        <v>56</v>
      </c>
      <c r="H33" s="1076"/>
      <c r="I33" s="1076"/>
      <c r="J33" s="1076"/>
      <c r="K33" s="1076"/>
      <c r="L33" s="1077"/>
      <c r="M33" s="1078" t="str">
        <f>IF(TRIM(VLOOKUP("代表者2",daisei,4,FALSE)=""),"",VLOOKUP("代表者2",daisei,4,FALSE))</f>
        <v/>
      </c>
      <c r="N33" s="1078"/>
      <c r="O33" s="1078"/>
      <c r="P33" s="1078"/>
      <c r="Q33" s="1078"/>
      <c r="R33" s="1078"/>
      <c r="S33" s="1078"/>
      <c r="T33" s="1078"/>
      <c r="U33" s="1078"/>
      <c r="V33" s="1078"/>
      <c r="W33" s="1078"/>
      <c r="X33" s="1078"/>
      <c r="Y33" s="1078"/>
      <c r="Z33" s="1078"/>
      <c r="AA33" s="1078"/>
      <c r="AB33" s="1078"/>
      <c r="AC33" s="1079"/>
      <c r="AD33" s="1080" t="s">
        <v>104</v>
      </c>
      <c r="AE33" s="1081"/>
      <c r="AF33" s="1084" t="str">
        <f>TEXT(VLOOKUP("代表者2",daisei,8,FALSE),"ggg")</f>
        <v>明治</v>
      </c>
      <c r="AG33" s="1085"/>
      <c r="AH33" s="1085"/>
      <c r="AI33" s="1085"/>
      <c r="AJ33" s="609" t="str">
        <f>IF(ISBLANK(VLOOKUP("代表者2",daisei,8,FALSE)),"",TEXT(VLOOKUP("代表者2",daisei,8,FALSE),"e"))</f>
        <v/>
      </c>
      <c r="AK33" s="609"/>
      <c r="AL33" s="609"/>
      <c r="AM33" s="609"/>
      <c r="AN33" s="439" t="s">
        <v>20</v>
      </c>
      <c r="AO33" s="439"/>
      <c r="AP33" s="609" t="str">
        <f>IF(ISBLANK(VLOOKUP("代表者2",daisei,8,FALSE)),"",MONTH(VLOOKUP("代表者2",daisei,8,FALSE)))</f>
        <v/>
      </c>
      <c r="AQ33" s="609"/>
      <c r="AR33" s="439" t="s">
        <v>21</v>
      </c>
      <c r="AS33" s="1004"/>
      <c r="AT33" s="609" t="str">
        <f>IF(ISBLANK(VLOOKUP("代表者2",daisei,8,FALSE)),"",DAY(VLOOKUP("代表者2",daisei,8,FALSE)))</f>
        <v/>
      </c>
      <c r="AU33" s="609"/>
      <c r="AV33" s="439" t="s">
        <v>22</v>
      </c>
      <c r="AW33" s="1048"/>
      <c r="AX33" s="1071" t="s">
        <v>485</v>
      </c>
      <c r="AY33" s="1056" t="str">
        <f>LEFT(VLOOKUP("代表者2",daisei,7,FALSE),1)</f>
        <v/>
      </c>
      <c r="AZ33" s="1057"/>
      <c r="BA33" s="1058"/>
      <c r="EA33" s="61" t="s">
        <v>52</v>
      </c>
      <c r="EO33" s="61" t="s">
        <v>49</v>
      </c>
    </row>
    <row r="34" spans="1:145" s="47" customFormat="1" ht="12" customHeight="1">
      <c r="A34" s="1006"/>
      <c r="B34" s="372"/>
      <c r="C34" s="372"/>
      <c r="D34" s="372"/>
      <c r="E34" s="989"/>
      <c r="F34" s="989"/>
      <c r="G34" s="1068"/>
      <c r="H34" s="1069"/>
      <c r="I34" s="1069"/>
      <c r="J34" s="1069"/>
      <c r="K34" s="1069"/>
      <c r="L34" s="1070"/>
      <c r="M34" s="491"/>
      <c r="N34" s="491"/>
      <c r="O34" s="491"/>
      <c r="P34" s="491"/>
      <c r="Q34" s="491"/>
      <c r="R34" s="491"/>
      <c r="S34" s="491"/>
      <c r="T34" s="491"/>
      <c r="U34" s="491"/>
      <c r="V34" s="491"/>
      <c r="W34" s="491"/>
      <c r="X34" s="491"/>
      <c r="Y34" s="491"/>
      <c r="Z34" s="491"/>
      <c r="AA34" s="491"/>
      <c r="AB34" s="491"/>
      <c r="AC34" s="1047"/>
      <c r="AD34" s="1082"/>
      <c r="AE34" s="1083"/>
      <c r="AF34" s="1086"/>
      <c r="AG34" s="1087"/>
      <c r="AH34" s="1087"/>
      <c r="AI34" s="1087"/>
      <c r="AJ34" s="612"/>
      <c r="AK34" s="612"/>
      <c r="AL34" s="612"/>
      <c r="AM34" s="612"/>
      <c r="AN34" s="372"/>
      <c r="AO34" s="372"/>
      <c r="AP34" s="612"/>
      <c r="AQ34" s="612"/>
      <c r="AR34" s="989"/>
      <c r="AS34" s="989"/>
      <c r="AT34" s="612"/>
      <c r="AU34" s="612"/>
      <c r="AV34" s="372"/>
      <c r="AW34" s="454"/>
      <c r="AX34" s="1072"/>
      <c r="AY34" s="1059"/>
      <c r="AZ34" s="1060"/>
      <c r="BA34" s="1061"/>
      <c r="EA34" s="61" t="s">
        <v>57</v>
      </c>
      <c r="EO34" s="61" t="s">
        <v>52</v>
      </c>
    </row>
    <row r="35" spans="1:145" s="47" customFormat="1" ht="12" customHeight="1">
      <c r="A35" s="1006"/>
      <c r="B35" s="372"/>
      <c r="C35" s="372"/>
      <c r="D35" s="372"/>
      <c r="E35" s="989"/>
      <c r="F35" s="989"/>
      <c r="G35" s="455" t="s">
        <v>114</v>
      </c>
      <c r="H35" s="1065"/>
      <c r="I35" s="1065"/>
      <c r="J35" s="1065"/>
      <c r="K35" s="1065"/>
      <c r="L35" s="1066"/>
      <c r="M35" s="484" t="str">
        <f>IF(TRIM(VLOOKUP("代表者2",daisei,3,FALSE)=""),"",VLOOKUP("代表者2",daisei,3,FALSE))</f>
        <v/>
      </c>
      <c r="N35" s="485"/>
      <c r="O35" s="485"/>
      <c r="P35" s="485"/>
      <c r="Q35" s="485"/>
      <c r="R35" s="485"/>
      <c r="S35" s="485"/>
      <c r="T35" s="485"/>
      <c r="U35" s="485"/>
      <c r="V35" s="485"/>
      <c r="W35" s="485"/>
      <c r="X35" s="485"/>
      <c r="Y35" s="485"/>
      <c r="Z35" s="485"/>
      <c r="AA35" s="485"/>
      <c r="AB35" s="485"/>
      <c r="AC35" s="1045"/>
      <c r="AD35" s="1082"/>
      <c r="AE35" s="1083"/>
      <c r="AF35" s="1088"/>
      <c r="AG35" s="1089"/>
      <c r="AH35" s="1089"/>
      <c r="AI35" s="1089"/>
      <c r="AJ35" s="612"/>
      <c r="AK35" s="612"/>
      <c r="AL35" s="612"/>
      <c r="AM35" s="612"/>
      <c r="AN35" s="372"/>
      <c r="AO35" s="372"/>
      <c r="AP35" s="612"/>
      <c r="AQ35" s="612"/>
      <c r="AR35" s="989"/>
      <c r="AS35" s="989"/>
      <c r="AT35" s="612"/>
      <c r="AU35" s="612"/>
      <c r="AV35" s="373"/>
      <c r="AW35" s="564"/>
      <c r="AX35" s="1072"/>
      <c r="AY35" s="1059"/>
      <c r="AZ35" s="1060"/>
      <c r="BA35" s="1061"/>
      <c r="EA35" s="61" t="s">
        <v>60</v>
      </c>
      <c r="EO35" s="61" t="s">
        <v>57</v>
      </c>
    </row>
    <row r="36" spans="1:145" s="47" customFormat="1" ht="12" customHeight="1">
      <c r="A36" s="1006"/>
      <c r="B36" s="372"/>
      <c r="C36" s="372"/>
      <c r="D36" s="372"/>
      <c r="E36" s="989"/>
      <c r="F36" s="989"/>
      <c r="G36" s="1067"/>
      <c r="H36" s="1022"/>
      <c r="I36" s="1022"/>
      <c r="J36" s="1022"/>
      <c r="K36" s="1022"/>
      <c r="L36" s="1023"/>
      <c r="M36" s="1036"/>
      <c r="N36" s="488"/>
      <c r="O36" s="488"/>
      <c r="P36" s="488"/>
      <c r="Q36" s="488"/>
      <c r="R36" s="488"/>
      <c r="S36" s="488"/>
      <c r="T36" s="488"/>
      <c r="U36" s="488"/>
      <c r="V36" s="488"/>
      <c r="W36" s="488"/>
      <c r="X36" s="488"/>
      <c r="Y36" s="488"/>
      <c r="Z36" s="488"/>
      <c r="AA36" s="488"/>
      <c r="AB36" s="488"/>
      <c r="AC36" s="1046"/>
      <c r="AD36" s="455" t="s">
        <v>83</v>
      </c>
      <c r="AE36" s="371"/>
      <c r="AF36" s="453"/>
      <c r="AG36" s="1040" t="str">
        <f>VLOOKUP("代表者2",daisei,19,FALSE)&amp;""</f>
        <v/>
      </c>
      <c r="AH36" s="1041"/>
      <c r="AI36" s="1041"/>
      <c r="AJ36" s="1041"/>
      <c r="AK36" s="1041"/>
      <c r="AL36" s="1041"/>
      <c r="AM36" s="1041"/>
      <c r="AN36" s="1041"/>
      <c r="AO36" s="1041"/>
      <c r="AP36" s="1041"/>
      <c r="AQ36" s="1041"/>
      <c r="AR36" s="1041"/>
      <c r="AS36" s="1041"/>
      <c r="AT36" s="1041"/>
      <c r="AU36" s="1041"/>
      <c r="AV36" s="1041"/>
      <c r="AW36" s="1042"/>
      <c r="AX36" s="1072"/>
      <c r="AY36" s="1059"/>
      <c r="AZ36" s="1060"/>
      <c r="BA36" s="1061"/>
      <c r="EA36" s="61" t="s">
        <v>63</v>
      </c>
      <c r="EO36" s="61" t="s">
        <v>60</v>
      </c>
    </row>
    <row r="37" spans="1:145" s="47" customFormat="1" ht="12" customHeight="1">
      <c r="A37" s="1006"/>
      <c r="B37" s="372"/>
      <c r="C37" s="372"/>
      <c r="D37" s="372"/>
      <c r="E37" s="989"/>
      <c r="F37" s="989"/>
      <c r="G37" s="1067"/>
      <c r="H37" s="1022"/>
      <c r="I37" s="1022"/>
      <c r="J37" s="1022"/>
      <c r="K37" s="1022"/>
      <c r="L37" s="1023"/>
      <c r="M37" s="1036"/>
      <c r="N37" s="488"/>
      <c r="O37" s="488"/>
      <c r="P37" s="488"/>
      <c r="Q37" s="488"/>
      <c r="R37" s="488"/>
      <c r="S37" s="488"/>
      <c r="T37" s="488"/>
      <c r="U37" s="488"/>
      <c r="V37" s="488"/>
      <c r="W37" s="488"/>
      <c r="X37" s="488"/>
      <c r="Y37" s="488"/>
      <c r="Z37" s="488"/>
      <c r="AA37" s="488"/>
      <c r="AB37" s="488"/>
      <c r="AC37" s="1046"/>
      <c r="AD37" s="456"/>
      <c r="AE37" s="372"/>
      <c r="AF37" s="454"/>
      <c r="AG37" s="1043"/>
      <c r="AH37" s="612"/>
      <c r="AI37" s="612"/>
      <c r="AJ37" s="612"/>
      <c r="AK37" s="612"/>
      <c r="AL37" s="612"/>
      <c r="AM37" s="612"/>
      <c r="AN37" s="612"/>
      <c r="AO37" s="612"/>
      <c r="AP37" s="612"/>
      <c r="AQ37" s="612"/>
      <c r="AR37" s="612"/>
      <c r="AS37" s="612"/>
      <c r="AT37" s="612"/>
      <c r="AU37" s="612"/>
      <c r="AV37" s="612"/>
      <c r="AW37" s="613"/>
      <c r="AX37" s="1072"/>
      <c r="AY37" s="1059"/>
      <c r="AZ37" s="1060"/>
      <c r="BA37" s="1061"/>
      <c r="EA37" s="61" t="s">
        <v>66</v>
      </c>
      <c r="EO37" s="61" t="s">
        <v>63</v>
      </c>
    </row>
    <row r="38" spans="1:145" s="47" customFormat="1" ht="12" customHeight="1">
      <c r="A38" s="1006"/>
      <c r="B38" s="372"/>
      <c r="C38" s="372"/>
      <c r="D38" s="372"/>
      <c r="E38" s="989"/>
      <c r="F38" s="989"/>
      <c r="G38" s="1068"/>
      <c r="H38" s="1069"/>
      <c r="I38" s="1069"/>
      <c r="J38" s="1069"/>
      <c r="K38" s="1069"/>
      <c r="L38" s="1070"/>
      <c r="M38" s="490"/>
      <c r="N38" s="491"/>
      <c r="O38" s="491"/>
      <c r="P38" s="491"/>
      <c r="Q38" s="491"/>
      <c r="R38" s="491"/>
      <c r="S38" s="491"/>
      <c r="T38" s="491"/>
      <c r="U38" s="491"/>
      <c r="V38" s="491"/>
      <c r="W38" s="491"/>
      <c r="X38" s="491"/>
      <c r="Y38" s="491"/>
      <c r="Z38" s="491"/>
      <c r="AA38" s="491"/>
      <c r="AB38" s="491"/>
      <c r="AC38" s="1047"/>
      <c r="AD38" s="457"/>
      <c r="AE38" s="373"/>
      <c r="AF38" s="564"/>
      <c r="AG38" s="1044"/>
      <c r="AH38" s="615"/>
      <c r="AI38" s="615"/>
      <c r="AJ38" s="615"/>
      <c r="AK38" s="615"/>
      <c r="AL38" s="615"/>
      <c r="AM38" s="615"/>
      <c r="AN38" s="615"/>
      <c r="AO38" s="615"/>
      <c r="AP38" s="615"/>
      <c r="AQ38" s="615"/>
      <c r="AR38" s="615"/>
      <c r="AS38" s="615"/>
      <c r="AT38" s="615"/>
      <c r="AU38" s="615"/>
      <c r="AV38" s="615"/>
      <c r="AW38" s="616"/>
      <c r="AX38" s="1073"/>
      <c r="AY38" s="1062"/>
      <c r="AZ38" s="1063"/>
      <c r="BA38" s="1064"/>
      <c r="EA38" s="61" t="s">
        <v>69</v>
      </c>
      <c r="EO38" s="61" t="s">
        <v>66</v>
      </c>
    </row>
    <row r="39" spans="1:145" s="47" customFormat="1" ht="12" customHeight="1">
      <c r="A39" s="1006"/>
      <c r="B39" s="372"/>
      <c r="C39" s="372"/>
      <c r="D39" s="372"/>
      <c r="E39" s="989"/>
      <c r="F39" s="989"/>
      <c r="G39" s="1090" t="s">
        <v>486</v>
      </c>
      <c r="H39" s="497"/>
      <c r="I39" s="497"/>
      <c r="J39" s="497"/>
      <c r="K39" s="497"/>
      <c r="L39" s="1091"/>
      <c r="M39" s="1050" t="str">
        <f>IF(TRIM(VLOOKUP("代表者2",daisei,9,FALSE)=""),"",IF(TRIM(VLOOKUP("代表者2",daisei,10,FALSE)=""),VLOOKUP("代表者2",daisei,9,FALSE),VLOOKUP("代表者2",daisei,10,FALSE)))</f>
        <v/>
      </c>
      <c r="N39" s="1051"/>
      <c r="O39" s="1051"/>
      <c r="P39" s="1051"/>
      <c r="Q39" s="1051"/>
      <c r="R39" s="1051"/>
      <c r="S39" s="1051"/>
      <c r="T39" s="1051"/>
      <c r="U39" s="1051"/>
      <c r="V39" s="1051"/>
      <c r="W39" s="1051"/>
      <c r="X39" s="1051"/>
      <c r="Y39" s="1051"/>
      <c r="Z39" s="1051"/>
      <c r="AA39" s="1051"/>
      <c r="AB39" s="1051"/>
      <c r="AC39" s="1051"/>
      <c r="AD39" s="1051"/>
      <c r="AE39" s="1051"/>
      <c r="AF39" s="1051"/>
      <c r="AG39" s="1051"/>
      <c r="AH39" s="1051"/>
      <c r="AI39" s="1051"/>
      <c r="AJ39" s="1051"/>
      <c r="AK39" s="1051"/>
      <c r="AL39" s="1051"/>
      <c r="AM39" s="1051"/>
      <c r="AN39" s="1051"/>
      <c r="AO39" s="1051"/>
      <c r="AP39" s="1051"/>
      <c r="AQ39" s="1051"/>
      <c r="AR39" s="1051"/>
      <c r="AS39" s="1051"/>
      <c r="AT39" s="1051"/>
      <c r="AU39" s="1051"/>
      <c r="AV39" s="1051"/>
      <c r="AW39" s="1051"/>
      <c r="AX39" s="1051"/>
      <c r="AY39" s="1051"/>
      <c r="AZ39" s="1051"/>
      <c r="BA39" s="1052"/>
      <c r="EA39" s="61" t="s">
        <v>74</v>
      </c>
      <c r="EO39" s="61" t="s">
        <v>69</v>
      </c>
    </row>
    <row r="40" spans="1:145" s="47" customFormat="1" ht="12" customHeight="1">
      <c r="A40" s="1006"/>
      <c r="B40" s="372"/>
      <c r="C40" s="372"/>
      <c r="D40" s="372"/>
      <c r="E40" s="989"/>
      <c r="F40" s="989"/>
      <c r="G40" s="1092"/>
      <c r="H40" s="1093"/>
      <c r="I40" s="1093"/>
      <c r="J40" s="1093"/>
      <c r="K40" s="1093"/>
      <c r="L40" s="1094"/>
      <c r="M40" s="1053"/>
      <c r="N40" s="1054"/>
      <c r="O40" s="1054"/>
      <c r="P40" s="1054"/>
      <c r="Q40" s="1054"/>
      <c r="R40" s="1054"/>
      <c r="S40" s="1054"/>
      <c r="T40" s="1054"/>
      <c r="U40" s="1054"/>
      <c r="V40" s="1054"/>
      <c r="W40" s="1054"/>
      <c r="X40" s="1054"/>
      <c r="Y40" s="1054"/>
      <c r="Z40" s="1054"/>
      <c r="AA40" s="1054"/>
      <c r="AB40" s="1054"/>
      <c r="AC40" s="1054"/>
      <c r="AD40" s="1054"/>
      <c r="AE40" s="1054"/>
      <c r="AF40" s="1054"/>
      <c r="AG40" s="1054"/>
      <c r="AH40" s="1054"/>
      <c r="AI40" s="1054"/>
      <c r="AJ40" s="1054"/>
      <c r="AK40" s="1054"/>
      <c r="AL40" s="1054"/>
      <c r="AM40" s="1054"/>
      <c r="AN40" s="1054"/>
      <c r="AO40" s="1054"/>
      <c r="AP40" s="1054"/>
      <c r="AQ40" s="1054"/>
      <c r="AR40" s="1054"/>
      <c r="AS40" s="1054"/>
      <c r="AT40" s="1054"/>
      <c r="AU40" s="1054"/>
      <c r="AV40" s="1054"/>
      <c r="AW40" s="1054"/>
      <c r="AX40" s="1054"/>
      <c r="AY40" s="1054"/>
      <c r="AZ40" s="1054"/>
      <c r="BA40" s="1055"/>
      <c r="EA40" s="61" t="s">
        <v>77</v>
      </c>
      <c r="EO40" s="61" t="s">
        <v>74</v>
      </c>
    </row>
    <row r="41" spans="1:145" s="47" customFormat="1" ht="15" customHeight="1">
      <c r="A41" s="1006"/>
      <c r="B41" s="372"/>
      <c r="C41" s="372"/>
      <c r="D41" s="372"/>
      <c r="E41" s="989"/>
      <c r="F41" s="989"/>
      <c r="G41" s="430" t="s">
        <v>131</v>
      </c>
      <c r="H41" s="1096"/>
      <c r="I41" s="1096"/>
      <c r="J41" s="1096"/>
      <c r="K41" s="1096"/>
      <c r="L41" s="1097"/>
      <c r="M41" s="371" t="s">
        <v>487</v>
      </c>
      <c r="N41" s="401"/>
      <c r="O41" s="1049" t="str">
        <f>VLOOKUP("代表者2",daisei,12,FALSE)&amp;""</f>
        <v/>
      </c>
      <c r="P41" s="1049"/>
      <c r="Q41" s="1049"/>
      <c r="R41" s="1049"/>
      <c r="S41" s="1049"/>
      <c r="T41" s="1049"/>
      <c r="U41" s="1049"/>
      <c r="V41" s="1049"/>
      <c r="W41" s="1049"/>
      <c r="X41" s="1049"/>
      <c r="Y41" s="371"/>
      <c r="Z41" s="371"/>
      <c r="AA41" s="371"/>
      <c r="AB41" s="371"/>
      <c r="AC41" s="371"/>
      <c r="AD41" s="371"/>
      <c r="AE41" s="371"/>
      <c r="AF41" s="371"/>
      <c r="AG41" s="371"/>
      <c r="AH41" s="371"/>
      <c r="AI41" s="371"/>
      <c r="AJ41" s="371"/>
      <c r="AK41" s="371"/>
      <c r="AL41" s="371"/>
      <c r="AM41" s="371"/>
      <c r="AN41" s="371"/>
      <c r="AO41" s="371"/>
      <c r="AP41" s="371"/>
      <c r="AQ41" s="371"/>
      <c r="AR41" s="371"/>
      <c r="AS41" s="371"/>
      <c r="AT41" s="371"/>
      <c r="AU41" s="371"/>
      <c r="AV41" s="371"/>
      <c r="AW41" s="371"/>
      <c r="AX41" s="371"/>
      <c r="AY41" s="371"/>
      <c r="AZ41" s="371"/>
      <c r="BA41" s="461"/>
      <c r="EA41" s="61" t="s">
        <v>80</v>
      </c>
      <c r="EO41" s="61" t="s">
        <v>77</v>
      </c>
    </row>
    <row r="42" spans="1:145" s="47" customFormat="1" ht="12" customHeight="1">
      <c r="A42" s="1006"/>
      <c r="B42" s="372"/>
      <c r="C42" s="372"/>
      <c r="D42" s="372"/>
      <c r="E42" s="989"/>
      <c r="F42" s="989"/>
      <c r="G42" s="430"/>
      <c r="H42" s="1096"/>
      <c r="I42" s="1096"/>
      <c r="J42" s="1096"/>
      <c r="K42" s="1096"/>
      <c r="L42" s="1097"/>
      <c r="M42" s="1036" t="str">
        <f>IF(ISBLANK(VLOOKUP("代表者2",daisei,11,FALSE)),VLOOKUP("代表者2",daisei,13,FALSE)&amp;VLOOKUP("代表者2",daisei,14,FALSE)&amp;VLOOKUP("代表者2",daisei,15,FALSE)&amp;VLOOKUP("代表者2",daisei,16,FALSE)&amp;"　"&amp;VLOOKUP("代表者2",daisei,17,FALSE),VLOOKUP("代表者2",daisei,18,FALSE))</f>
        <v>　</v>
      </c>
      <c r="N42" s="488"/>
      <c r="O42" s="488"/>
      <c r="P42" s="488"/>
      <c r="Q42" s="488"/>
      <c r="R42" s="488"/>
      <c r="S42" s="488"/>
      <c r="T42" s="488"/>
      <c r="U42" s="488"/>
      <c r="V42" s="488"/>
      <c r="W42" s="488"/>
      <c r="X42" s="488"/>
      <c r="Y42" s="488"/>
      <c r="Z42" s="488"/>
      <c r="AA42" s="488"/>
      <c r="AB42" s="488"/>
      <c r="AC42" s="488"/>
      <c r="AD42" s="488"/>
      <c r="AE42" s="488"/>
      <c r="AF42" s="488"/>
      <c r="AG42" s="488"/>
      <c r="AH42" s="488"/>
      <c r="AI42" s="488"/>
      <c r="AJ42" s="488"/>
      <c r="AK42" s="488"/>
      <c r="AL42" s="488"/>
      <c r="AM42" s="488"/>
      <c r="AN42" s="488"/>
      <c r="AO42" s="488"/>
      <c r="AP42" s="488"/>
      <c r="AQ42" s="488"/>
      <c r="AR42" s="488"/>
      <c r="AS42" s="488"/>
      <c r="AT42" s="488"/>
      <c r="AU42" s="488"/>
      <c r="AV42" s="488"/>
      <c r="AW42" s="488"/>
      <c r="AX42" s="488"/>
      <c r="AY42" s="488"/>
      <c r="AZ42" s="488"/>
      <c r="BA42" s="489"/>
      <c r="EA42" s="61" t="s">
        <v>85</v>
      </c>
      <c r="EO42" s="61" t="s">
        <v>80</v>
      </c>
    </row>
    <row r="43" spans="1:145" s="47" customFormat="1" ht="12" customHeight="1">
      <c r="A43" s="1006"/>
      <c r="B43" s="372"/>
      <c r="C43" s="372"/>
      <c r="D43" s="372"/>
      <c r="E43" s="989"/>
      <c r="F43" s="989"/>
      <c r="G43" s="1098"/>
      <c r="H43" s="1096"/>
      <c r="I43" s="1096"/>
      <c r="J43" s="1096"/>
      <c r="K43" s="1096"/>
      <c r="L43" s="1097"/>
      <c r="M43" s="1036"/>
      <c r="N43" s="488"/>
      <c r="O43" s="488"/>
      <c r="P43" s="488"/>
      <c r="Q43" s="488"/>
      <c r="R43" s="488"/>
      <c r="S43" s="488"/>
      <c r="T43" s="488"/>
      <c r="U43" s="488"/>
      <c r="V43" s="488"/>
      <c r="W43" s="488"/>
      <c r="X43" s="488"/>
      <c r="Y43" s="488"/>
      <c r="Z43" s="488"/>
      <c r="AA43" s="488"/>
      <c r="AB43" s="488"/>
      <c r="AC43" s="488"/>
      <c r="AD43" s="488"/>
      <c r="AE43" s="488"/>
      <c r="AF43" s="488"/>
      <c r="AG43" s="488"/>
      <c r="AH43" s="488"/>
      <c r="AI43" s="488"/>
      <c r="AJ43" s="488"/>
      <c r="AK43" s="488"/>
      <c r="AL43" s="488"/>
      <c r="AM43" s="488"/>
      <c r="AN43" s="488"/>
      <c r="AO43" s="488"/>
      <c r="AP43" s="488"/>
      <c r="AQ43" s="488"/>
      <c r="AR43" s="488"/>
      <c r="AS43" s="488"/>
      <c r="AT43" s="488"/>
      <c r="AU43" s="488"/>
      <c r="AV43" s="488"/>
      <c r="AW43" s="488"/>
      <c r="AX43" s="488"/>
      <c r="AY43" s="488"/>
      <c r="AZ43" s="488"/>
      <c r="BA43" s="489"/>
      <c r="EA43" s="61" t="s">
        <v>88</v>
      </c>
      <c r="EO43" s="61" t="s">
        <v>85</v>
      </c>
    </row>
    <row r="44" spans="1:145" s="47" customFormat="1" ht="12" customHeight="1" thickBot="1">
      <c r="A44" s="634"/>
      <c r="B44" s="635"/>
      <c r="C44" s="635"/>
      <c r="D44" s="635"/>
      <c r="E44" s="991"/>
      <c r="F44" s="991"/>
      <c r="G44" s="1099"/>
      <c r="H44" s="1100"/>
      <c r="I44" s="1100"/>
      <c r="J44" s="1100"/>
      <c r="K44" s="1100"/>
      <c r="L44" s="1101"/>
      <c r="M44" s="1037"/>
      <c r="N44" s="1038"/>
      <c r="O44" s="1038"/>
      <c r="P44" s="1038"/>
      <c r="Q44" s="1038"/>
      <c r="R44" s="1038"/>
      <c r="S44" s="1038"/>
      <c r="T44" s="1038"/>
      <c r="U44" s="1038"/>
      <c r="V44" s="1038"/>
      <c r="W44" s="1038"/>
      <c r="X44" s="1038"/>
      <c r="Y44" s="1038"/>
      <c r="Z44" s="1038"/>
      <c r="AA44" s="1038"/>
      <c r="AB44" s="1038"/>
      <c r="AC44" s="1038"/>
      <c r="AD44" s="1038"/>
      <c r="AE44" s="1038"/>
      <c r="AF44" s="1038"/>
      <c r="AG44" s="1038"/>
      <c r="AH44" s="1038"/>
      <c r="AI44" s="1038"/>
      <c r="AJ44" s="1038"/>
      <c r="AK44" s="1038"/>
      <c r="AL44" s="1038"/>
      <c r="AM44" s="1038"/>
      <c r="AN44" s="1038"/>
      <c r="AO44" s="1038"/>
      <c r="AP44" s="1038"/>
      <c r="AQ44" s="1038"/>
      <c r="AR44" s="1038"/>
      <c r="AS44" s="1038"/>
      <c r="AT44" s="1038"/>
      <c r="AU44" s="1038"/>
      <c r="AV44" s="1038"/>
      <c r="AW44" s="1038"/>
      <c r="AX44" s="1038"/>
      <c r="AY44" s="1038"/>
      <c r="AZ44" s="1038"/>
      <c r="BA44" s="1039"/>
      <c r="EA44" s="61" t="s">
        <v>101</v>
      </c>
      <c r="EO44" s="61" t="s">
        <v>88</v>
      </c>
    </row>
    <row r="45" spans="1:145" ht="12" customHeight="1">
      <c r="A45" s="1095"/>
      <c r="B45" s="1095"/>
      <c r="C45" s="1095"/>
      <c r="D45" s="1095"/>
      <c r="E45" s="1095"/>
      <c r="F45" s="1095"/>
      <c r="G45" s="1095"/>
      <c r="H45" s="1095"/>
      <c r="I45" s="1095"/>
      <c r="J45" s="1095"/>
      <c r="K45" s="1095"/>
      <c r="L45" s="1095"/>
      <c r="M45" s="1095"/>
      <c r="N45" s="1095"/>
      <c r="O45" s="1095"/>
      <c r="P45" s="1095"/>
      <c r="Q45" s="1095"/>
      <c r="R45" s="1095"/>
      <c r="S45" s="1095"/>
      <c r="T45" s="1095"/>
      <c r="U45" s="1095"/>
      <c r="V45" s="1095"/>
      <c r="W45" s="1095"/>
      <c r="X45" s="1095"/>
      <c r="Y45" s="1095"/>
      <c r="Z45" s="1095"/>
      <c r="AA45" s="1095"/>
      <c r="AB45" s="1095"/>
      <c r="AC45" s="1095"/>
      <c r="AD45" s="1095"/>
      <c r="AE45" s="1095"/>
      <c r="AF45" s="1095"/>
      <c r="AG45" s="1095"/>
      <c r="AH45" s="1095"/>
      <c r="AI45" s="1095"/>
      <c r="AJ45" s="1095"/>
      <c r="AK45" s="1095"/>
      <c r="AL45" s="1095"/>
      <c r="AM45" s="1095"/>
      <c r="AN45" s="1095"/>
      <c r="AO45" s="1095"/>
      <c r="AP45" s="1095"/>
      <c r="AQ45" s="1095"/>
      <c r="AR45" s="1095"/>
      <c r="AS45" s="1095"/>
      <c r="AT45" s="1095"/>
      <c r="AU45" s="1095"/>
      <c r="AV45" s="1095"/>
      <c r="AW45" s="1095"/>
      <c r="AX45" s="1095"/>
      <c r="AY45" s="1095"/>
      <c r="AZ45" s="1095"/>
      <c r="BA45" s="1095"/>
      <c r="EA45" s="61" t="s">
        <v>108</v>
      </c>
      <c r="EO45" s="61" t="s">
        <v>101</v>
      </c>
    </row>
    <row r="46" spans="1:145" ht="12" customHeight="1">
      <c r="A46" s="644"/>
      <c r="B46" s="644"/>
      <c r="C46" s="644"/>
      <c r="D46" s="644"/>
      <c r="E46" s="644"/>
      <c r="F46" s="644"/>
      <c r="G46" s="644"/>
      <c r="H46" s="644"/>
      <c r="I46" s="644"/>
      <c r="J46" s="644"/>
      <c r="K46" s="644"/>
      <c r="L46" s="644"/>
      <c r="M46" s="644"/>
      <c r="N46" s="644"/>
      <c r="O46" s="64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644"/>
      <c r="AM46" s="644"/>
      <c r="AN46" s="644"/>
      <c r="AO46" s="644"/>
      <c r="AP46" s="644"/>
      <c r="AQ46" s="644"/>
      <c r="AR46" s="644"/>
      <c r="AS46" s="644"/>
      <c r="AT46" s="644"/>
      <c r="AU46" s="644"/>
      <c r="AV46" s="644"/>
      <c r="AW46" s="644"/>
      <c r="AX46" s="644"/>
      <c r="AY46" s="644"/>
      <c r="AZ46" s="644"/>
      <c r="BA46" s="644"/>
      <c r="EA46" s="61" t="s">
        <v>112</v>
      </c>
      <c r="EO46" s="61" t="s">
        <v>108</v>
      </c>
    </row>
    <row r="47" spans="1:145" ht="12" customHeight="1">
      <c r="A47" s="644"/>
      <c r="B47" s="644"/>
      <c r="C47" s="644"/>
      <c r="D47" s="644"/>
      <c r="E47" s="644"/>
      <c r="F47" s="644"/>
      <c r="G47" s="644"/>
      <c r="H47" s="644"/>
      <c r="I47" s="644"/>
      <c r="J47" s="644"/>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644"/>
      <c r="AM47" s="644"/>
      <c r="AN47" s="644"/>
      <c r="AO47" s="644"/>
      <c r="AP47" s="644"/>
      <c r="AQ47" s="644"/>
      <c r="AR47" s="644"/>
      <c r="AS47" s="644"/>
      <c r="AT47" s="644"/>
      <c r="AU47" s="644"/>
      <c r="AV47" s="644"/>
      <c r="AW47" s="644"/>
      <c r="AX47" s="644"/>
      <c r="AY47" s="644"/>
      <c r="AZ47" s="644"/>
      <c r="BA47" s="644"/>
      <c r="EA47" s="61" t="s">
        <v>117</v>
      </c>
      <c r="EO47" s="61" t="s">
        <v>112</v>
      </c>
    </row>
    <row r="48" spans="1:145" ht="12" customHeight="1">
      <c r="A48" s="644"/>
      <c r="B48" s="644"/>
      <c r="C48" s="644"/>
      <c r="D48" s="644"/>
      <c r="E48" s="644"/>
      <c r="F48" s="644"/>
      <c r="G48" s="644"/>
      <c r="H48" s="644"/>
      <c r="I48" s="644"/>
      <c r="J48" s="644"/>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4"/>
      <c r="AN48" s="644"/>
      <c r="AO48" s="644"/>
      <c r="AP48" s="644"/>
      <c r="AQ48" s="644"/>
      <c r="AR48" s="644"/>
      <c r="AS48" s="644"/>
      <c r="AT48" s="644"/>
      <c r="AU48" s="644"/>
      <c r="AV48" s="644"/>
      <c r="AW48" s="644"/>
      <c r="AX48" s="644"/>
      <c r="AY48" s="644"/>
      <c r="AZ48" s="644"/>
      <c r="BA48" s="644"/>
      <c r="EA48" s="61" t="s">
        <v>120</v>
      </c>
      <c r="EO48" s="61" t="s">
        <v>117</v>
      </c>
    </row>
    <row r="49" spans="1:145" ht="12" customHeight="1">
      <c r="A49" s="644"/>
      <c r="B49" s="644"/>
      <c r="C49" s="644"/>
      <c r="D49" s="644"/>
      <c r="E49" s="644"/>
      <c r="F49" s="644"/>
      <c r="G49" s="644"/>
      <c r="H49" s="644"/>
      <c r="I49" s="644"/>
      <c r="J49" s="644"/>
      <c r="K49" s="644"/>
      <c r="L49" s="644"/>
      <c r="M49" s="644"/>
      <c r="N49" s="644"/>
      <c r="O49" s="644"/>
      <c r="P49" s="644"/>
      <c r="Q49" s="644"/>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c r="AP49" s="644"/>
      <c r="AQ49" s="644"/>
      <c r="AR49" s="644"/>
      <c r="AS49" s="644"/>
      <c r="AT49" s="644"/>
      <c r="AU49" s="644"/>
      <c r="AV49" s="644"/>
      <c r="AW49" s="644"/>
      <c r="AX49" s="644"/>
      <c r="AY49" s="644"/>
      <c r="AZ49" s="644"/>
      <c r="BA49" s="644"/>
      <c r="EA49" s="61" t="s">
        <v>123</v>
      </c>
      <c r="EO49" s="61" t="s">
        <v>120</v>
      </c>
    </row>
    <row r="50" spans="1:145" ht="12" customHeight="1">
      <c r="A50" s="644"/>
      <c r="B50" s="644"/>
      <c r="C50" s="644"/>
      <c r="D50" s="644"/>
      <c r="E50" s="644"/>
      <c r="F50" s="644"/>
      <c r="G50" s="644"/>
      <c r="H50" s="644"/>
      <c r="I50" s="644"/>
      <c r="J50" s="644"/>
      <c r="K50" s="644"/>
      <c r="L50" s="644"/>
      <c r="M50" s="644"/>
      <c r="N50" s="644"/>
      <c r="O50" s="644"/>
      <c r="P50" s="644"/>
      <c r="Q50" s="644"/>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c r="AP50" s="644"/>
      <c r="AQ50" s="644"/>
      <c r="AR50" s="644"/>
      <c r="AS50" s="644"/>
      <c r="AT50" s="644"/>
      <c r="AU50" s="644"/>
      <c r="AV50" s="644"/>
      <c r="AW50" s="644"/>
      <c r="AX50" s="644"/>
      <c r="AY50" s="644"/>
      <c r="AZ50" s="644"/>
      <c r="BA50" s="644"/>
      <c r="EA50" s="61" t="s">
        <v>129</v>
      </c>
      <c r="EO50" s="61" t="s">
        <v>123</v>
      </c>
    </row>
    <row r="51" spans="1:145" ht="12" customHeight="1">
      <c r="A51" s="644"/>
      <c r="B51" s="644"/>
      <c r="C51" s="644"/>
      <c r="D51" s="644"/>
      <c r="E51" s="644"/>
      <c r="F51" s="644"/>
      <c r="G51" s="644"/>
      <c r="H51" s="644"/>
      <c r="I51" s="644"/>
      <c r="J51" s="644"/>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4"/>
      <c r="AM51" s="644"/>
      <c r="AN51" s="644"/>
      <c r="AO51" s="644"/>
      <c r="AP51" s="644"/>
      <c r="AQ51" s="644"/>
      <c r="AR51" s="644"/>
      <c r="AS51" s="644"/>
      <c r="AT51" s="644"/>
      <c r="AU51" s="644"/>
      <c r="AV51" s="644"/>
      <c r="AW51" s="644"/>
      <c r="AX51" s="644"/>
      <c r="AY51" s="644"/>
      <c r="AZ51" s="644"/>
      <c r="BA51" s="644"/>
      <c r="EA51" s="61" t="s">
        <v>134</v>
      </c>
      <c r="EO51" s="61" t="s">
        <v>129</v>
      </c>
    </row>
    <row r="52" spans="1:145" ht="12" customHeight="1">
      <c r="A52" s="644"/>
      <c r="B52" s="644"/>
      <c r="C52" s="644"/>
      <c r="D52" s="644"/>
      <c r="E52" s="644"/>
      <c r="F52" s="644"/>
      <c r="G52" s="644"/>
      <c r="H52" s="644"/>
      <c r="I52" s="644"/>
      <c r="J52" s="644"/>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c r="AP52" s="644"/>
      <c r="AQ52" s="644"/>
      <c r="AR52" s="644"/>
      <c r="AS52" s="644"/>
      <c r="AT52" s="644"/>
      <c r="AU52" s="644"/>
      <c r="AV52" s="644"/>
      <c r="AW52" s="644"/>
      <c r="AX52" s="644"/>
      <c r="AY52" s="644"/>
      <c r="AZ52" s="644"/>
      <c r="BA52" s="644"/>
      <c r="EA52" s="61" t="s">
        <v>137</v>
      </c>
      <c r="EO52" s="61" t="s">
        <v>134</v>
      </c>
    </row>
    <row r="53" spans="1:145" ht="12" customHeight="1">
      <c r="A53" s="644"/>
      <c r="B53" s="644"/>
      <c r="C53" s="644"/>
      <c r="D53" s="644"/>
      <c r="E53" s="644"/>
      <c r="F53" s="644"/>
      <c r="G53" s="644"/>
      <c r="H53" s="644"/>
      <c r="I53" s="644"/>
      <c r="J53" s="644"/>
      <c r="K53" s="644"/>
      <c r="L53" s="644"/>
      <c r="M53" s="644"/>
      <c r="N53" s="644"/>
      <c r="O53" s="644"/>
      <c r="P53" s="644"/>
      <c r="Q53" s="644"/>
      <c r="R53" s="644"/>
      <c r="S53" s="644"/>
      <c r="T53" s="644"/>
      <c r="U53" s="644"/>
      <c r="V53" s="644"/>
      <c r="W53" s="644"/>
      <c r="X53" s="644"/>
      <c r="Y53" s="644"/>
      <c r="Z53" s="644"/>
      <c r="AA53" s="644"/>
      <c r="AB53" s="644"/>
      <c r="AC53" s="644"/>
      <c r="AD53" s="644"/>
      <c r="AE53" s="644"/>
      <c r="AF53" s="644"/>
      <c r="AG53" s="644"/>
      <c r="AH53" s="644"/>
      <c r="AI53" s="644"/>
      <c r="AJ53" s="644"/>
      <c r="AK53" s="644"/>
      <c r="AL53" s="644"/>
      <c r="AM53" s="644"/>
      <c r="AN53" s="644"/>
      <c r="AO53" s="644"/>
      <c r="AP53" s="644"/>
      <c r="AQ53" s="644"/>
      <c r="AR53" s="644"/>
      <c r="AS53" s="644"/>
      <c r="AT53" s="644"/>
      <c r="AU53" s="644"/>
      <c r="AV53" s="644"/>
      <c r="AW53" s="644"/>
      <c r="AX53" s="644"/>
      <c r="AY53" s="644"/>
      <c r="AZ53" s="644"/>
      <c r="BA53" s="644"/>
      <c r="EA53" s="61" t="s">
        <v>139</v>
      </c>
      <c r="EO53" s="61" t="s">
        <v>137</v>
      </c>
    </row>
    <row r="54" spans="1:145" ht="12" customHeight="1">
      <c r="A54" s="644"/>
      <c r="B54" s="644"/>
      <c r="C54" s="644"/>
      <c r="D54" s="644"/>
      <c r="E54" s="644"/>
      <c r="F54" s="644"/>
      <c r="G54" s="644"/>
      <c r="H54" s="644"/>
      <c r="I54" s="644"/>
      <c r="J54" s="644"/>
      <c r="K54" s="644"/>
      <c r="L54" s="644"/>
      <c r="M54" s="644"/>
      <c r="N54" s="644"/>
      <c r="O54" s="644"/>
      <c r="P54" s="644"/>
      <c r="Q54" s="644"/>
      <c r="R54" s="644"/>
      <c r="S54" s="644"/>
      <c r="T54" s="644"/>
      <c r="U54" s="644"/>
      <c r="V54" s="644"/>
      <c r="W54" s="644"/>
      <c r="X54" s="644"/>
      <c r="Y54" s="644"/>
      <c r="Z54" s="644"/>
      <c r="AA54" s="644"/>
      <c r="AB54" s="644"/>
      <c r="AC54" s="644"/>
      <c r="AD54" s="644"/>
      <c r="AE54" s="644"/>
      <c r="AF54" s="644"/>
      <c r="AG54" s="644"/>
      <c r="AH54" s="644"/>
      <c r="AI54" s="644"/>
      <c r="AJ54" s="644"/>
      <c r="AK54" s="644"/>
      <c r="AL54" s="644"/>
      <c r="AM54" s="644"/>
      <c r="AN54" s="644"/>
      <c r="AO54" s="644"/>
      <c r="AP54" s="644"/>
      <c r="AQ54" s="644"/>
      <c r="AR54" s="644"/>
      <c r="AS54" s="644"/>
      <c r="AT54" s="644"/>
      <c r="AU54" s="644"/>
      <c r="AV54" s="644"/>
      <c r="AW54" s="644"/>
      <c r="AX54" s="644"/>
      <c r="AY54" s="644"/>
      <c r="AZ54" s="644"/>
      <c r="BA54" s="644"/>
      <c r="EA54" s="61" t="s">
        <v>145</v>
      </c>
      <c r="EO54" s="61" t="s">
        <v>139</v>
      </c>
    </row>
    <row r="55" spans="1:145" ht="12" customHeight="1">
      <c r="A55" s="644"/>
      <c r="B55" s="644"/>
      <c r="C55" s="644"/>
      <c r="D55" s="644"/>
      <c r="E55" s="644"/>
      <c r="F55" s="644"/>
      <c r="G55" s="644"/>
      <c r="H55" s="644"/>
      <c r="I55" s="644"/>
      <c r="J55" s="644"/>
      <c r="K55" s="644"/>
      <c r="L55" s="644"/>
      <c r="M55" s="644"/>
      <c r="N55" s="644"/>
      <c r="O55" s="644"/>
      <c r="P55" s="644"/>
      <c r="Q55" s="644"/>
      <c r="R55" s="644"/>
      <c r="S55" s="644"/>
      <c r="T55" s="644"/>
      <c r="U55" s="644"/>
      <c r="V55" s="644"/>
      <c r="W55" s="644"/>
      <c r="X55" s="644"/>
      <c r="Y55" s="644"/>
      <c r="Z55" s="644"/>
      <c r="AA55" s="644"/>
      <c r="AB55" s="644"/>
      <c r="AC55" s="644"/>
      <c r="AD55" s="644"/>
      <c r="AE55" s="644"/>
      <c r="AF55" s="644"/>
      <c r="AG55" s="644"/>
      <c r="AH55" s="644"/>
      <c r="AI55" s="644"/>
      <c r="AJ55" s="644"/>
      <c r="AK55" s="644"/>
      <c r="AL55" s="644"/>
      <c r="AM55" s="644"/>
      <c r="AN55" s="644"/>
      <c r="AO55" s="644"/>
      <c r="AP55" s="644"/>
      <c r="AQ55" s="644"/>
      <c r="AR55" s="644"/>
      <c r="AS55" s="644"/>
      <c r="AT55" s="644"/>
      <c r="AU55" s="644"/>
      <c r="AV55" s="644"/>
      <c r="AW55" s="644"/>
      <c r="AX55" s="644"/>
      <c r="AY55" s="644"/>
      <c r="AZ55" s="644"/>
      <c r="BA55" s="644"/>
      <c r="EA55" s="61" t="s">
        <v>148</v>
      </c>
      <c r="EO55" s="61" t="s">
        <v>145</v>
      </c>
    </row>
    <row r="56" spans="1:145" ht="12" customHeight="1">
      <c r="A56" s="644"/>
      <c r="B56" s="644"/>
      <c r="C56" s="644"/>
      <c r="D56" s="644"/>
      <c r="E56" s="644"/>
      <c r="F56" s="644"/>
      <c r="G56" s="644"/>
      <c r="H56" s="644"/>
      <c r="I56" s="644"/>
      <c r="J56" s="644"/>
      <c r="K56" s="644"/>
      <c r="L56" s="644"/>
      <c r="M56" s="644"/>
      <c r="N56" s="644"/>
      <c r="O56" s="644"/>
      <c r="P56" s="644"/>
      <c r="Q56" s="644"/>
      <c r="R56" s="644"/>
      <c r="S56" s="644"/>
      <c r="T56" s="644"/>
      <c r="U56" s="644"/>
      <c r="V56" s="644"/>
      <c r="W56" s="644"/>
      <c r="X56" s="644"/>
      <c r="Y56" s="644"/>
      <c r="Z56" s="644"/>
      <c r="AA56" s="644"/>
      <c r="AB56" s="644"/>
      <c r="AC56" s="644"/>
      <c r="AD56" s="644"/>
      <c r="AE56" s="644"/>
      <c r="AF56" s="644"/>
      <c r="AG56" s="644"/>
      <c r="AH56" s="644"/>
      <c r="AI56" s="644"/>
      <c r="AJ56" s="644"/>
      <c r="AK56" s="644"/>
      <c r="AL56" s="644"/>
      <c r="AM56" s="644"/>
      <c r="AN56" s="644"/>
      <c r="AO56" s="644"/>
      <c r="AP56" s="644"/>
      <c r="AQ56" s="644"/>
      <c r="AR56" s="644"/>
      <c r="AS56" s="644"/>
      <c r="AT56" s="644"/>
      <c r="AU56" s="644"/>
      <c r="AV56" s="644"/>
      <c r="AW56" s="644"/>
      <c r="AX56" s="644"/>
      <c r="AY56" s="644"/>
      <c r="AZ56" s="644"/>
      <c r="BA56" s="644"/>
      <c r="EA56" s="61" t="s">
        <v>152</v>
      </c>
      <c r="EO56" s="61" t="s">
        <v>148</v>
      </c>
    </row>
    <row r="57" spans="1:145" ht="12" customHeight="1">
      <c r="A57" s="644"/>
      <c r="B57" s="644"/>
      <c r="C57" s="644"/>
      <c r="D57" s="644"/>
      <c r="E57" s="644"/>
      <c r="F57" s="644"/>
      <c r="G57" s="644"/>
      <c r="H57" s="644"/>
      <c r="I57" s="644"/>
      <c r="J57" s="644"/>
      <c r="K57" s="644"/>
      <c r="L57" s="644"/>
      <c r="M57" s="644"/>
      <c r="N57" s="644"/>
      <c r="O57" s="644"/>
      <c r="P57" s="644"/>
      <c r="Q57" s="644"/>
      <c r="R57" s="644"/>
      <c r="S57" s="644"/>
      <c r="T57" s="644"/>
      <c r="U57" s="644"/>
      <c r="V57" s="644"/>
      <c r="W57" s="644"/>
      <c r="X57" s="644"/>
      <c r="Y57" s="644"/>
      <c r="Z57" s="644"/>
      <c r="AA57" s="644"/>
      <c r="AB57" s="644"/>
      <c r="AC57" s="644"/>
      <c r="AD57" s="644"/>
      <c r="AE57" s="644"/>
      <c r="AF57" s="644"/>
      <c r="AG57" s="644"/>
      <c r="AH57" s="644"/>
      <c r="AI57" s="644"/>
      <c r="AJ57" s="644"/>
      <c r="AK57" s="644"/>
      <c r="AL57" s="644"/>
      <c r="AM57" s="644"/>
      <c r="AN57" s="644"/>
      <c r="AO57" s="644"/>
      <c r="AP57" s="644"/>
      <c r="AQ57" s="644"/>
      <c r="AR57" s="644"/>
      <c r="AS57" s="644"/>
      <c r="AT57" s="644"/>
      <c r="AU57" s="644"/>
      <c r="AV57" s="644"/>
      <c r="AW57" s="644"/>
      <c r="AX57" s="644"/>
      <c r="AY57" s="644"/>
      <c r="AZ57" s="644"/>
      <c r="BA57" s="644"/>
      <c r="EA57" s="61" t="s">
        <v>155</v>
      </c>
      <c r="EO57" s="61" t="s">
        <v>152</v>
      </c>
    </row>
    <row r="58" spans="1:145" ht="12" customHeight="1">
      <c r="A58" s="644"/>
      <c r="B58" s="644"/>
      <c r="C58" s="644"/>
      <c r="D58" s="644"/>
      <c r="E58" s="644"/>
      <c r="F58" s="644"/>
      <c r="G58" s="644"/>
      <c r="H58" s="644"/>
      <c r="I58" s="644"/>
      <c r="J58" s="644"/>
      <c r="K58" s="644"/>
      <c r="L58" s="644"/>
      <c r="M58" s="644"/>
      <c r="N58" s="644"/>
      <c r="O58" s="644"/>
      <c r="P58" s="644"/>
      <c r="Q58" s="644"/>
      <c r="R58" s="644"/>
      <c r="S58" s="644"/>
      <c r="T58" s="644"/>
      <c r="U58" s="644"/>
      <c r="V58" s="644"/>
      <c r="W58" s="644"/>
      <c r="X58" s="644"/>
      <c r="Y58" s="644"/>
      <c r="Z58" s="644"/>
      <c r="AA58" s="644"/>
      <c r="AB58" s="644"/>
      <c r="AC58" s="644"/>
      <c r="AD58" s="644"/>
      <c r="AE58" s="644"/>
      <c r="AF58" s="644"/>
      <c r="AG58" s="644"/>
      <c r="AH58" s="644"/>
      <c r="AI58" s="644"/>
      <c r="AJ58" s="644"/>
      <c r="AK58" s="644"/>
      <c r="AL58" s="644"/>
      <c r="AM58" s="644"/>
      <c r="AN58" s="644"/>
      <c r="AO58" s="644"/>
      <c r="AP58" s="644"/>
      <c r="AQ58" s="644"/>
      <c r="AR58" s="644"/>
      <c r="AS58" s="644"/>
      <c r="AT58" s="644"/>
      <c r="AU58" s="644"/>
      <c r="AV58" s="644"/>
      <c r="AW58" s="644"/>
      <c r="AX58" s="644"/>
      <c r="AY58" s="644"/>
      <c r="AZ58" s="644"/>
      <c r="BA58" s="644"/>
      <c r="EA58" s="61" t="s">
        <v>163</v>
      </c>
      <c r="EO58" s="61" t="s">
        <v>155</v>
      </c>
    </row>
    <row r="59" spans="1:145" ht="12" customHeight="1">
      <c r="A59" s="644"/>
      <c r="B59" s="644"/>
      <c r="C59" s="644"/>
      <c r="D59" s="644"/>
      <c r="E59" s="644"/>
      <c r="F59" s="644"/>
      <c r="G59" s="644"/>
      <c r="H59" s="644"/>
      <c r="I59" s="644"/>
      <c r="J59" s="644"/>
      <c r="K59" s="644"/>
      <c r="L59" s="644"/>
      <c r="M59" s="644"/>
      <c r="N59" s="644"/>
      <c r="O59" s="644"/>
      <c r="P59" s="644"/>
      <c r="Q59" s="644"/>
      <c r="R59" s="644"/>
      <c r="S59" s="644"/>
      <c r="T59" s="644"/>
      <c r="U59" s="644"/>
      <c r="V59" s="644"/>
      <c r="W59" s="644"/>
      <c r="X59" s="644"/>
      <c r="Y59" s="644"/>
      <c r="Z59" s="644"/>
      <c r="AA59" s="644"/>
      <c r="AB59" s="644"/>
      <c r="AC59" s="644"/>
      <c r="AD59" s="644"/>
      <c r="AE59" s="644"/>
      <c r="AF59" s="644"/>
      <c r="AG59" s="644"/>
      <c r="AH59" s="644"/>
      <c r="AI59" s="644"/>
      <c r="AJ59" s="644"/>
      <c r="AK59" s="644"/>
      <c r="AL59" s="644"/>
      <c r="AM59" s="644"/>
      <c r="AN59" s="644"/>
      <c r="AO59" s="644"/>
      <c r="AP59" s="644"/>
      <c r="AQ59" s="644"/>
      <c r="AR59" s="644"/>
      <c r="AS59" s="644"/>
      <c r="AT59" s="644"/>
      <c r="AU59" s="644"/>
      <c r="AV59" s="644"/>
      <c r="AW59" s="644"/>
      <c r="AX59" s="644"/>
      <c r="AY59" s="644"/>
      <c r="AZ59" s="644"/>
      <c r="BA59" s="644"/>
      <c r="EA59" s="61" t="s">
        <v>166</v>
      </c>
      <c r="EO59" s="61" t="s">
        <v>163</v>
      </c>
    </row>
    <row r="60" spans="1:145" ht="12" customHeight="1">
      <c r="A60" s="644"/>
      <c r="B60" s="644"/>
      <c r="C60" s="644"/>
      <c r="D60" s="644"/>
      <c r="E60" s="644"/>
      <c r="F60" s="644"/>
      <c r="G60" s="644"/>
      <c r="H60" s="644"/>
      <c r="I60" s="644"/>
      <c r="J60" s="644"/>
      <c r="K60" s="644"/>
      <c r="L60" s="644"/>
      <c r="M60" s="644"/>
      <c r="N60" s="644"/>
      <c r="O60" s="644"/>
      <c r="P60" s="644"/>
      <c r="Q60" s="644"/>
      <c r="R60" s="644"/>
      <c r="S60" s="644"/>
      <c r="T60" s="644"/>
      <c r="U60" s="644"/>
      <c r="V60" s="644"/>
      <c r="W60" s="644"/>
      <c r="X60" s="644"/>
      <c r="Y60" s="644"/>
      <c r="Z60" s="644"/>
      <c r="AA60" s="644"/>
      <c r="AB60" s="644"/>
      <c r="AC60" s="644"/>
      <c r="AD60" s="644"/>
      <c r="AE60" s="644"/>
      <c r="AF60" s="644"/>
      <c r="AG60" s="644"/>
      <c r="AH60" s="644"/>
      <c r="AI60" s="644"/>
      <c r="AJ60" s="644"/>
      <c r="AK60" s="644"/>
      <c r="AL60" s="644"/>
      <c r="AM60" s="644"/>
      <c r="AN60" s="644"/>
      <c r="AO60" s="644"/>
      <c r="AP60" s="644"/>
      <c r="AQ60" s="644"/>
      <c r="AR60" s="644"/>
      <c r="AS60" s="644"/>
      <c r="AT60" s="644"/>
      <c r="AU60" s="644"/>
      <c r="AV60" s="644"/>
      <c r="AW60" s="644"/>
      <c r="AX60" s="644"/>
      <c r="AY60" s="644"/>
      <c r="AZ60" s="644"/>
      <c r="BA60" s="644"/>
      <c r="EA60" s="61" t="s">
        <v>170</v>
      </c>
      <c r="EO60" s="61" t="s">
        <v>166</v>
      </c>
    </row>
    <row r="61" spans="1:145" ht="12" customHeight="1">
      <c r="A61" s="644"/>
      <c r="B61" s="644"/>
      <c r="C61" s="644"/>
      <c r="D61" s="644"/>
      <c r="E61" s="644"/>
      <c r="F61" s="644"/>
      <c r="G61" s="644"/>
      <c r="H61" s="644"/>
      <c r="I61" s="644"/>
      <c r="J61" s="644"/>
      <c r="K61" s="644"/>
      <c r="L61" s="644"/>
      <c r="M61" s="644"/>
      <c r="N61" s="644"/>
      <c r="O61" s="644"/>
      <c r="P61" s="644"/>
      <c r="Q61" s="644"/>
      <c r="R61" s="644"/>
      <c r="S61" s="644"/>
      <c r="T61" s="644"/>
      <c r="U61" s="644"/>
      <c r="V61" s="644"/>
      <c r="W61" s="644"/>
      <c r="X61" s="644"/>
      <c r="Y61" s="644"/>
      <c r="Z61" s="644"/>
      <c r="AA61" s="644"/>
      <c r="AB61" s="644"/>
      <c r="AC61" s="644"/>
      <c r="AD61" s="644"/>
      <c r="AE61" s="644"/>
      <c r="AF61" s="644"/>
      <c r="AG61" s="644"/>
      <c r="AH61" s="644"/>
      <c r="AI61" s="644"/>
      <c r="AJ61" s="644"/>
      <c r="AK61" s="644"/>
      <c r="AL61" s="644"/>
      <c r="AM61" s="644"/>
      <c r="AN61" s="644"/>
      <c r="AO61" s="644"/>
      <c r="AP61" s="644"/>
      <c r="AQ61" s="644"/>
      <c r="AR61" s="644"/>
      <c r="AS61" s="644"/>
      <c r="AT61" s="644"/>
      <c r="AU61" s="644"/>
      <c r="AV61" s="644"/>
      <c r="AW61" s="644"/>
      <c r="AX61" s="644"/>
      <c r="AY61" s="644"/>
      <c r="AZ61" s="644"/>
      <c r="BA61" s="644"/>
      <c r="EA61" s="61" t="s">
        <v>173</v>
      </c>
      <c r="EO61" s="61" t="s">
        <v>170</v>
      </c>
    </row>
    <row r="62" spans="1:145" ht="12" customHeight="1">
      <c r="A62" s="644"/>
      <c r="B62" s="644"/>
      <c r="C62" s="644"/>
      <c r="D62" s="644"/>
      <c r="E62" s="644"/>
      <c r="F62" s="644"/>
      <c r="G62" s="644"/>
      <c r="H62" s="644"/>
      <c r="I62" s="644"/>
      <c r="J62" s="644"/>
      <c r="K62" s="644"/>
      <c r="L62" s="644"/>
      <c r="M62" s="644"/>
      <c r="N62" s="644"/>
      <c r="O62" s="644"/>
      <c r="P62" s="644"/>
      <c r="Q62" s="644"/>
      <c r="R62" s="644"/>
      <c r="S62" s="644"/>
      <c r="T62" s="644"/>
      <c r="U62" s="644"/>
      <c r="V62" s="644"/>
      <c r="W62" s="644"/>
      <c r="X62" s="644"/>
      <c r="Y62" s="644"/>
      <c r="Z62" s="644"/>
      <c r="AA62" s="644"/>
      <c r="AB62" s="644"/>
      <c r="AC62" s="644"/>
      <c r="AD62" s="644"/>
      <c r="AE62" s="644"/>
      <c r="AF62" s="644"/>
      <c r="AG62" s="644"/>
      <c r="AH62" s="644"/>
      <c r="AI62" s="644"/>
      <c r="AJ62" s="644"/>
      <c r="AK62" s="644"/>
      <c r="AL62" s="644"/>
      <c r="AM62" s="644"/>
      <c r="AN62" s="644"/>
      <c r="AO62" s="644"/>
      <c r="AP62" s="644"/>
      <c r="AQ62" s="644"/>
      <c r="AR62" s="644"/>
      <c r="AS62" s="644"/>
      <c r="AT62" s="644"/>
      <c r="AU62" s="644"/>
      <c r="AV62" s="644"/>
      <c r="AW62" s="644"/>
      <c r="AX62" s="644"/>
      <c r="AY62" s="644"/>
      <c r="AZ62" s="644"/>
      <c r="BA62" s="644"/>
      <c r="EA62" s="61" t="s">
        <v>176</v>
      </c>
      <c r="EO62" s="61" t="s">
        <v>173</v>
      </c>
    </row>
    <row r="63" spans="1:145" ht="12" customHeight="1">
      <c r="A63" s="644"/>
      <c r="B63" s="644"/>
      <c r="C63" s="644"/>
      <c r="D63" s="644"/>
      <c r="E63" s="644"/>
      <c r="F63" s="644"/>
      <c r="G63" s="644"/>
      <c r="H63" s="644"/>
      <c r="I63" s="644"/>
      <c r="J63" s="644"/>
      <c r="K63" s="644"/>
      <c r="L63" s="644"/>
      <c r="M63" s="644"/>
      <c r="N63" s="644"/>
      <c r="O63" s="644"/>
      <c r="P63" s="644"/>
      <c r="Q63" s="644"/>
      <c r="R63" s="644"/>
      <c r="S63" s="644"/>
      <c r="T63" s="644"/>
      <c r="U63" s="644"/>
      <c r="V63" s="644"/>
      <c r="W63" s="644"/>
      <c r="X63" s="644"/>
      <c r="Y63" s="644"/>
      <c r="Z63" s="644"/>
      <c r="AA63" s="644"/>
      <c r="AB63" s="644"/>
      <c r="AC63" s="644"/>
      <c r="AD63" s="644"/>
      <c r="AE63" s="644"/>
      <c r="AF63" s="644"/>
      <c r="AG63" s="644"/>
      <c r="AH63" s="644"/>
      <c r="AI63" s="644"/>
      <c r="AJ63" s="644"/>
      <c r="AK63" s="644"/>
      <c r="AL63" s="644"/>
      <c r="AM63" s="644"/>
      <c r="AN63" s="644"/>
      <c r="AO63" s="644"/>
      <c r="AP63" s="644"/>
      <c r="AQ63" s="644"/>
      <c r="AR63" s="644"/>
      <c r="AS63" s="644"/>
      <c r="AT63" s="644"/>
      <c r="AU63" s="644"/>
      <c r="AV63" s="644"/>
      <c r="AW63" s="644"/>
      <c r="AX63" s="644"/>
      <c r="AY63" s="644"/>
      <c r="AZ63" s="644"/>
      <c r="BA63" s="644"/>
      <c r="EA63" s="61" t="s">
        <v>179</v>
      </c>
      <c r="EO63" s="61" t="s">
        <v>176</v>
      </c>
    </row>
    <row r="64" spans="1:145" ht="12" customHeight="1">
      <c r="A64" s="644"/>
      <c r="B64" s="644"/>
      <c r="C64" s="644"/>
      <c r="D64" s="644"/>
      <c r="E64" s="644"/>
      <c r="F64" s="644"/>
      <c r="G64" s="644"/>
      <c r="H64" s="644"/>
      <c r="I64" s="644"/>
      <c r="J64" s="644"/>
      <c r="K64" s="644"/>
      <c r="L64" s="644"/>
      <c r="M64" s="644"/>
      <c r="N64" s="644"/>
      <c r="O64" s="644"/>
      <c r="P64" s="644"/>
      <c r="Q64" s="644"/>
      <c r="R64" s="644"/>
      <c r="S64" s="644"/>
      <c r="T64" s="644"/>
      <c r="U64" s="644"/>
      <c r="V64" s="644"/>
      <c r="W64" s="644"/>
      <c r="X64" s="644"/>
      <c r="Y64" s="644"/>
      <c r="Z64" s="644"/>
      <c r="AA64" s="644"/>
      <c r="AB64" s="644"/>
      <c r="AC64" s="644"/>
      <c r="AD64" s="644"/>
      <c r="AE64" s="644"/>
      <c r="AF64" s="644"/>
      <c r="AG64" s="644"/>
      <c r="AH64" s="644"/>
      <c r="AI64" s="644"/>
      <c r="AJ64" s="644"/>
      <c r="AK64" s="644"/>
      <c r="AL64" s="644"/>
      <c r="AM64" s="644"/>
      <c r="AN64" s="644"/>
      <c r="AO64" s="644"/>
      <c r="AP64" s="644"/>
      <c r="AQ64" s="644"/>
      <c r="AR64" s="644"/>
      <c r="AS64" s="644"/>
      <c r="AT64" s="644"/>
      <c r="AU64" s="644"/>
      <c r="AV64" s="644"/>
      <c r="AW64" s="644"/>
      <c r="AX64" s="644"/>
      <c r="AY64" s="644"/>
      <c r="AZ64" s="644"/>
      <c r="BA64" s="644"/>
      <c r="EA64" s="61" t="s">
        <v>182</v>
      </c>
      <c r="EO64" s="61" t="s">
        <v>179</v>
      </c>
    </row>
    <row r="65" spans="1:145" ht="12" customHeight="1">
      <c r="A65" s="644"/>
      <c r="B65" s="644"/>
      <c r="C65" s="644"/>
      <c r="D65" s="644"/>
      <c r="E65" s="644"/>
      <c r="F65" s="644"/>
      <c r="G65" s="644"/>
      <c r="H65" s="644"/>
      <c r="I65" s="644"/>
      <c r="J65" s="644"/>
      <c r="K65" s="644"/>
      <c r="L65" s="644"/>
      <c r="M65" s="644"/>
      <c r="N65" s="644"/>
      <c r="O65" s="644"/>
      <c r="P65" s="644"/>
      <c r="Q65" s="644"/>
      <c r="R65" s="644"/>
      <c r="S65" s="644"/>
      <c r="T65" s="644"/>
      <c r="U65" s="644"/>
      <c r="V65" s="644"/>
      <c r="W65" s="644"/>
      <c r="X65" s="644"/>
      <c r="Y65" s="644"/>
      <c r="Z65" s="644"/>
      <c r="AA65" s="644"/>
      <c r="AB65" s="644"/>
      <c r="AC65" s="644"/>
      <c r="AD65" s="644"/>
      <c r="AE65" s="644"/>
      <c r="AF65" s="644"/>
      <c r="AG65" s="644"/>
      <c r="AH65" s="644"/>
      <c r="AI65" s="644"/>
      <c r="AJ65" s="644"/>
      <c r="AK65" s="644"/>
      <c r="AL65" s="644"/>
      <c r="AM65" s="644"/>
      <c r="AN65" s="644"/>
      <c r="AO65" s="644"/>
      <c r="AP65" s="644"/>
      <c r="AQ65" s="644"/>
      <c r="AR65" s="644"/>
      <c r="AS65" s="644"/>
      <c r="AT65" s="644"/>
      <c r="AU65" s="644"/>
      <c r="AV65" s="644"/>
      <c r="AW65" s="644"/>
      <c r="AX65" s="644"/>
      <c r="AY65" s="644"/>
      <c r="AZ65" s="644"/>
      <c r="BA65" s="644"/>
      <c r="EA65" s="61" t="s">
        <v>185</v>
      </c>
      <c r="EO65" s="61" t="s">
        <v>182</v>
      </c>
    </row>
    <row r="66" spans="1:145" ht="12" customHeight="1">
      <c r="A66" s="644"/>
      <c r="B66" s="644"/>
      <c r="C66" s="644"/>
      <c r="D66" s="644"/>
      <c r="E66" s="644"/>
      <c r="F66" s="644"/>
      <c r="G66" s="644"/>
      <c r="H66" s="644"/>
      <c r="I66" s="644"/>
      <c r="J66" s="644"/>
      <c r="K66" s="644"/>
      <c r="L66" s="644"/>
      <c r="M66" s="644"/>
      <c r="N66" s="644"/>
      <c r="O66" s="644"/>
      <c r="P66" s="644"/>
      <c r="Q66" s="644"/>
      <c r="R66" s="644"/>
      <c r="S66" s="644"/>
      <c r="T66" s="644"/>
      <c r="U66" s="644"/>
      <c r="V66" s="644"/>
      <c r="W66" s="644"/>
      <c r="X66" s="644"/>
      <c r="Y66" s="644"/>
      <c r="Z66" s="644"/>
      <c r="AA66" s="644"/>
      <c r="AB66" s="644"/>
      <c r="AC66" s="644"/>
      <c r="AD66" s="644"/>
      <c r="AE66" s="644"/>
      <c r="AF66" s="644"/>
      <c r="AG66" s="644"/>
      <c r="AH66" s="644"/>
      <c r="AI66" s="644"/>
      <c r="AJ66" s="644"/>
      <c r="AK66" s="644"/>
      <c r="AL66" s="644"/>
      <c r="AM66" s="644"/>
      <c r="AN66" s="644"/>
      <c r="AO66" s="644"/>
      <c r="AP66" s="644"/>
      <c r="AQ66" s="644"/>
      <c r="AR66" s="644"/>
      <c r="AS66" s="644"/>
      <c r="AT66" s="644"/>
      <c r="AU66" s="644"/>
      <c r="AV66" s="644"/>
      <c r="AW66" s="644"/>
      <c r="AX66" s="644"/>
      <c r="AY66" s="644"/>
      <c r="AZ66" s="644"/>
      <c r="BA66" s="644"/>
      <c r="EA66" s="61" t="s">
        <v>188</v>
      </c>
      <c r="EO66" s="61" t="s">
        <v>185</v>
      </c>
    </row>
    <row r="67" spans="1:145" ht="12" customHeight="1">
      <c r="A67" s="644"/>
      <c r="B67" s="644"/>
      <c r="C67" s="644"/>
      <c r="D67" s="644"/>
      <c r="E67" s="644"/>
      <c r="F67" s="644"/>
      <c r="G67" s="644"/>
      <c r="H67" s="644"/>
      <c r="I67" s="644"/>
      <c r="J67" s="644"/>
      <c r="K67" s="644"/>
      <c r="L67" s="644"/>
      <c r="M67" s="644"/>
      <c r="N67" s="644"/>
      <c r="O67" s="644"/>
      <c r="P67" s="644"/>
      <c r="Q67" s="644"/>
      <c r="R67" s="644"/>
      <c r="S67" s="644"/>
      <c r="T67" s="644"/>
      <c r="U67" s="644"/>
      <c r="V67" s="644"/>
      <c r="W67" s="644"/>
      <c r="X67" s="644"/>
      <c r="Y67" s="644"/>
      <c r="Z67" s="644"/>
      <c r="AA67" s="644"/>
      <c r="AB67" s="644"/>
      <c r="AC67" s="644"/>
      <c r="AD67" s="644"/>
      <c r="AE67" s="644"/>
      <c r="AF67" s="644"/>
      <c r="AG67" s="644"/>
      <c r="AH67" s="644"/>
      <c r="AI67" s="644"/>
      <c r="AJ67" s="644"/>
      <c r="AK67" s="644"/>
      <c r="AL67" s="644"/>
      <c r="AM67" s="644"/>
      <c r="AN67" s="644"/>
      <c r="AO67" s="644"/>
      <c r="AP67" s="644"/>
      <c r="AQ67" s="644"/>
      <c r="AR67" s="644"/>
      <c r="AS67" s="644"/>
      <c r="AT67" s="644"/>
      <c r="AU67" s="644"/>
      <c r="AV67" s="644"/>
      <c r="AW67" s="644"/>
      <c r="AX67" s="644"/>
      <c r="AY67" s="644"/>
      <c r="AZ67" s="644"/>
      <c r="BA67" s="644"/>
      <c r="EA67" s="61" t="s">
        <v>193</v>
      </c>
      <c r="EO67" s="61" t="s">
        <v>188</v>
      </c>
    </row>
    <row r="68" spans="1:145" ht="12" customHeight="1">
      <c r="A68" s="644"/>
      <c r="B68" s="644"/>
      <c r="C68" s="644"/>
      <c r="D68" s="644"/>
      <c r="E68" s="644"/>
      <c r="F68" s="644"/>
      <c r="G68" s="644"/>
      <c r="H68" s="644"/>
      <c r="I68" s="644"/>
      <c r="J68" s="644"/>
      <c r="K68" s="644"/>
      <c r="L68" s="644"/>
      <c r="M68" s="644"/>
      <c r="N68" s="644"/>
      <c r="O68" s="644"/>
      <c r="P68" s="644"/>
      <c r="Q68" s="644"/>
      <c r="R68" s="644"/>
      <c r="S68" s="644"/>
      <c r="T68" s="644"/>
      <c r="U68" s="644"/>
      <c r="V68" s="644"/>
      <c r="W68" s="644"/>
      <c r="X68" s="644"/>
      <c r="Y68" s="644"/>
      <c r="Z68" s="644"/>
      <c r="AA68" s="644"/>
      <c r="AB68" s="644"/>
      <c r="AC68" s="644"/>
      <c r="AD68" s="644"/>
      <c r="AE68" s="644"/>
      <c r="AF68" s="644"/>
      <c r="AG68" s="644"/>
      <c r="AH68" s="644"/>
      <c r="AI68" s="644"/>
      <c r="AJ68" s="644"/>
      <c r="AK68" s="644"/>
      <c r="AL68" s="644"/>
      <c r="AM68" s="644"/>
      <c r="AN68" s="644"/>
      <c r="AO68" s="1074"/>
      <c r="AP68" s="622"/>
      <c r="AQ68" s="623"/>
      <c r="AR68" s="623"/>
      <c r="AS68" s="624"/>
      <c r="AT68" s="622"/>
      <c r="AU68" s="623"/>
      <c r="AV68" s="623"/>
      <c r="AW68" s="624"/>
      <c r="AX68" s="622"/>
      <c r="AY68" s="623"/>
      <c r="AZ68" s="623"/>
      <c r="BA68" s="624"/>
      <c r="EA68" s="61" t="s">
        <v>191</v>
      </c>
      <c r="EO68" s="61" t="s">
        <v>193</v>
      </c>
    </row>
    <row r="69" spans="1:145" ht="12" customHeight="1">
      <c r="A69" s="644"/>
      <c r="B69" s="644"/>
      <c r="C69" s="644"/>
      <c r="D69" s="644"/>
      <c r="E69" s="644"/>
      <c r="F69" s="644"/>
      <c r="G69" s="644"/>
      <c r="H69" s="644"/>
      <c r="I69" s="644"/>
      <c r="J69" s="644"/>
      <c r="K69" s="644"/>
      <c r="L69" s="644"/>
      <c r="M69" s="644"/>
      <c r="N69" s="644"/>
      <c r="O69" s="644"/>
      <c r="P69" s="644"/>
      <c r="Q69" s="644"/>
      <c r="R69" s="644"/>
      <c r="S69" s="644"/>
      <c r="T69" s="644"/>
      <c r="U69" s="644"/>
      <c r="V69" s="644"/>
      <c r="W69" s="644"/>
      <c r="X69" s="644"/>
      <c r="Y69" s="644"/>
      <c r="Z69" s="644"/>
      <c r="AA69" s="644"/>
      <c r="AB69" s="644"/>
      <c r="AC69" s="644"/>
      <c r="AD69" s="644"/>
      <c r="AE69" s="644"/>
      <c r="AF69" s="644"/>
      <c r="AG69" s="644"/>
      <c r="AH69" s="644"/>
      <c r="AI69" s="644"/>
      <c r="AJ69" s="644"/>
      <c r="AK69" s="644"/>
      <c r="AL69" s="644"/>
      <c r="AM69" s="644"/>
      <c r="AN69" s="644"/>
      <c r="AO69" s="1074"/>
      <c r="AP69" s="625"/>
      <c r="AQ69" s="598"/>
      <c r="AR69" s="598"/>
      <c r="AS69" s="626"/>
      <c r="AT69" s="625"/>
      <c r="AU69" s="598"/>
      <c r="AV69" s="598"/>
      <c r="AW69" s="626"/>
      <c r="AX69" s="625"/>
      <c r="AY69" s="598"/>
      <c r="AZ69" s="598"/>
      <c r="BA69" s="626"/>
      <c r="EA69" s="61" t="s">
        <v>201</v>
      </c>
      <c r="EO69" s="61" t="s">
        <v>191</v>
      </c>
    </row>
    <row r="70" spans="1:145" ht="15" customHeight="1">
      <c r="A70" s="644"/>
      <c r="B70" s="644"/>
      <c r="C70" s="644"/>
      <c r="D70" s="644"/>
      <c r="E70" s="644"/>
      <c r="F70" s="644"/>
      <c r="G70" s="644"/>
      <c r="H70" s="644"/>
      <c r="I70" s="644"/>
      <c r="J70" s="644"/>
      <c r="K70" s="644"/>
      <c r="L70" s="644"/>
      <c r="M70" s="644"/>
      <c r="N70" s="644"/>
      <c r="O70" s="644"/>
      <c r="P70" s="644"/>
      <c r="Q70" s="644"/>
      <c r="R70" s="644"/>
      <c r="S70" s="644"/>
      <c r="T70" s="644"/>
      <c r="U70" s="644"/>
      <c r="V70" s="644"/>
      <c r="W70" s="644"/>
      <c r="X70" s="644"/>
      <c r="Y70" s="644"/>
      <c r="Z70" s="644"/>
      <c r="AA70" s="644"/>
      <c r="AB70" s="644"/>
      <c r="AC70" s="644"/>
      <c r="AD70" s="644"/>
      <c r="AE70" s="644"/>
      <c r="AF70" s="644"/>
      <c r="AG70" s="644"/>
      <c r="AH70" s="644"/>
      <c r="AI70" s="644"/>
      <c r="AJ70" s="644"/>
      <c r="AK70" s="644"/>
      <c r="AL70" s="644"/>
      <c r="AM70" s="644"/>
      <c r="AN70" s="644"/>
      <c r="AO70" s="1074"/>
      <c r="AP70" s="627"/>
      <c r="AQ70" s="628"/>
      <c r="AR70" s="628"/>
      <c r="AS70" s="629"/>
      <c r="AT70" s="627"/>
      <c r="AU70" s="628"/>
      <c r="AV70" s="628"/>
      <c r="AW70" s="629"/>
      <c r="AX70" s="627"/>
      <c r="AY70" s="628"/>
      <c r="AZ70" s="628"/>
      <c r="BA70" s="629"/>
      <c r="EA70" s="61" t="s">
        <v>204</v>
      </c>
      <c r="EO70" s="61" t="s">
        <v>201</v>
      </c>
    </row>
    <row r="71" spans="1:145" ht="11.25" customHeight="1">
      <c r="EA71" s="61" t="s">
        <v>207</v>
      </c>
      <c r="EO71" s="61" t="s">
        <v>204</v>
      </c>
    </row>
    <row r="72" spans="1:145" ht="11.25" customHeight="1">
      <c r="EA72" s="61" t="s">
        <v>211</v>
      </c>
      <c r="EO72" s="61" t="s">
        <v>207</v>
      </c>
    </row>
    <row r="73" spans="1:145" ht="11.25" customHeight="1">
      <c r="EA73" s="61" t="s">
        <v>214</v>
      </c>
      <c r="EO73" s="61" t="s">
        <v>211</v>
      </c>
    </row>
    <row r="74" spans="1:145" ht="11.25" customHeight="1">
      <c r="EA74" s="61" t="s">
        <v>218</v>
      </c>
      <c r="EO74" s="61" t="s">
        <v>214</v>
      </c>
    </row>
    <row r="75" spans="1:145" ht="11.25" customHeight="1">
      <c r="EA75" s="61" t="s">
        <v>221</v>
      </c>
      <c r="EO75" s="61" t="s">
        <v>218</v>
      </c>
    </row>
    <row r="76" spans="1:145" ht="11.25" customHeight="1">
      <c r="EA76" s="61" t="s">
        <v>231</v>
      </c>
      <c r="EO76" s="61" t="s">
        <v>221</v>
      </c>
    </row>
    <row r="77" spans="1:145" ht="11.25" customHeight="1">
      <c r="EA77" s="61" t="s">
        <v>224</v>
      </c>
      <c r="EO77" s="61" t="s">
        <v>231</v>
      </c>
    </row>
    <row r="78" spans="1:145" ht="11.25" customHeight="1">
      <c r="EA78" s="61" t="s">
        <v>229</v>
      </c>
      <c r="EO78" s="61" t="s">
        <v>224</v>
      </c>
    </row>
    <row r="79" spans="1:145" ht="11.25" customHeight="1">
      <c r="EA79" s="61" t="s">
        <v>233</v>
      </c>
      <c r="EO79" s="61" t="s">
        <v>229</v>
      </c>
    </row>
    <row r="80" spans="1:145" ht="11.25" customHeight="1">
      <c r="EA80" s="61" t="s">
        <v>238</v>
      </c>
      <c r="EO80" s="61" t="s">
        <v>233</v>
      </c>
    </row>
    <row r="81" spans="131:145" ht="11.25" customHeight="1">
      <c r="EA81" s="61" t="s">
        <v>241</v>
      </c>
      <c r="EO81" s="61" t="s">
        <v>238</v>
      </c>
    </row>
    <row r="82" spans="131:145" ht="11.25" customHeight="1">
      <c r="EA82" s="61" t="s">
        <v>244</v>
      </c>
      <c r="EO82" s="61" t="s">
        <v>241</v>
      </c>
    </row>
    <row r="83" spans="131:145" ht="11.25" customHeight="1">
      <c r="EA83" s="61" t="s">
        <v>253</v>
      </c>
      <c r="EO83" s="61" t="s">
        <v>244</v>
      </c>
    </row>
    <row r="84" spans="131:145" ht="11.25" customHeight="1">
      <c r="EA84" s="61" t="s">
        <v>256</v>
      </c>
      <c r="EO84" s="61" t="s">
        <v>253</v>
      </c>
    </row>
    <row r="85" spans="131:145" ht="11.25" customHeight="1">
      <c r="EA85" s="61" t="s">
        <v>259</v>
      </c>
      <c r="EO85" s="61" t="s">
        <v>256</v>
      </c>
    </row>
    <row r="86" spans="131:145" ht="11.25" customHeight="1">
      <c r="EA86" s="61" t="s">
        <v>264</v>
      </c>
      <c r="EO86" s="61" t="s">
        <v>259</v>
      </c>
    </row>
    <row r="87" spans="131:145" ht="11.25" customHeight="1">
      <c r="EA87" s="61" t="s">
        <v>267</v>
      </c>
      <c r="EO87" s="61" t="s">
        <v>264</v>
      </c>
    </row>
    <row r="88" spans="131:145" ht="11.25" customHeight="1">
      <c r="EA88" s="61" t="s">
        <v>270</v>
      </c>
      <c r="EO88" s="61" t="s">
        <v>267</v>
      </c>
    </row>
    <row r="89" spans="131:145" ht="11.25" customHeight="1">
      <c r="EO89" s="61" t="s">
        <v>270</v>
      </c>
    </row>
  </sheetData>
  <mergeCells count="63">
    <mergeCell ref="G35:L38"/>
    <mergeCell ref="AX33:AX38"/>
    <mergeCell ref="A68:AO70"/>
    <mergeCell ref="AP68:AS70"/>
    <mergeCell ref="AT68:AW70"/>
    <mergeCell ref="AX68:BA70"/>
    <mergeCell ref="A33:F44"/>
    <mergeCell ref="G33:L34"/>
    <mergeCell ref="M33:AC34"/>
    <mergeCell ref="AD33:AE35"/>
    <mergeCell ref="AF33:AI35"/>
    <mergeCell ref="G39:L40"/>
    <mergeCell ref="A45:BA67"/>
    <mergeCell ref="G41:L44"/>
    <mergeCell ref="M41:N41"/>
    <mergeCell ref="Y41:BA41"/>
    <mergeCell ref="M42:BA44"/>
    <mergeCell ref="AT33:AU35"/>
    <mergeCell ref="AG36:AW38"/>
    <mergeCell ref="M35:AC38"/>
    <mergeCell ref="AD36:AF38"/>
    <mergeCell ref="AJ33:AM35"/>
    <mergeCell ref="AV33:AW35"/>
    <mergeCell ref="O41:X41"/>
    <mergeCell ref="M39:BA40"/>
    <mergeCell ref="AY33:BA38"/>
    <mergeCell ref="AN33:AO35"/>
    <mergeCell ref="AP33:AQ35"/>
    <mergeCell ref="AR33:AS35"/>
    <mergeCell ref="A30:L32"/>
    <mergeCell ref="M30:BA32"/>
    <mergeCell ref="A27:L29"/>
    <mergeCell ref="M27:AG29"/>
    <mergeCell ref="AH27:AH29"/>
    <mergeCell ref="AI27:AL29"/>
    <mergeCell ref="AM27:AM29"/>
    <mergeCell ref="AN27:AO29"/>
    <mergeCell ref="AP27:AY29"/>
    <mergeCell ref="AZ27:BA29"/>
    <mergeCell ref="A21:BA24"/>
    <mergeCell ref="A25:AH26"/>
    <mergeCell ref="AI25:AK26"/>
    <mergeCell ref="AL25:AO26"/>
    <mergeCell ref="AP25:AQ26"/>
    <mergeCell ref="AR25:AS26"/>
    <mergeCell ref="AT25:AU26"/>
    <mergeCell ref="AV25:AW26"/>
    <mergeCell ref="AX25:AY26"/>
    <mergeCell ref="AZ25:BA26"/>
    <mergeCell ref="A1:BA2"/>
    <mergeCell ref="A3:BA4"/>
    <mergeCell ref="A5:BA16"/>
    <mergeCell ref="A17:H18"/>
    <mergeCell ref="I17:I18"/>
    <mergeCell ref="J17:U18"/>
    <mergeCell ref="V17:V18"/>
    <mergeCell ref="W17:X20"/>
    <mergeCell ref="Y17:BA18"/>
    <mergeCell ref="A19:H20"/>
    <mergeCell ref="I19:I20"/>
    <mergeCell ref="J19:U20"/>
    <mergeCell ref="V19:V20"/>
    <mergeCell ref="Y19:BA20"/>
  </mergeCells>
  <phoneticPr fontId="26"/>
  <dataValidations count="2">
    <dataValidation allowBlank="1" showInputMessage="1" showErrorMessage="1" sqref="M30:BA32 M33:AC38 M42:BA44" xr:uid="{00000000-0002-0000-0B00-000000000000}"/>
    <dataValidation errorStyle="information" allowBlank="1" showInputMessage="1" showErrorMessage="1" sqref="AY33:BA38 AF33:AI35" xr:uid="{00000000-0002-0000-0B00-000001000000}"/>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EC123"/>
  <sheetViews>
    <sheetView zoomScaleNormal="100" workbookViewId="0">
      <selection sqref="A1:BB1"/>
    </sheetView>
  </sheetViews>
  <sheetFormatPr defaultColWidth="1.875" defaultRowHeight="11.25" customHeight="1"/>
  <cols>
    <col min="1" max="50" width="1.875" style="50" customWidth="1"/>
    <col min="51" max="52" width="1.5" style="50" customWidth="1"/>
    <col min="53" max="54" width="2.25" style="50" customWidth="1"/>
    <col min="55" max="55" width="1.875" style="50" customWidth="1"/>
    <col min="56" max="57" width="1.875" style="50"/>
    <col min="58" max="58" width="3.25" style="50" bestFit="1" customWidth="1"/>
    <col min="59" max="16384" width="1.875" style="50"/>
  </cols>
  <sheetData>
    <row r="1" spans="1:131" ht="15" customHeight="1">
      <c r="A1" s="408" t="s">
        <v>488</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8"/>
      <c r="AJ1" s="408"/>
      <c r="AK1" s="408"/>
      <c r="AL1" s="408"/>
      <c r="AM1" s="408"/>
      <c r="AN1" s="408"/>
      <c r="AO1" s="408"/>
      <c r="AP1" s="408"/>
      <c r="AQ1" s="408"/>
      <c r="AR1" s="408"/>
      <c r="AS1" s="408"/>
      <c r="AT1" s="408"/>
      <c r="AU1" s="408"/>
      <c r="AV1" s="408"/>
      <c r="AW1" s="408"/>
      <c r="AX1" s="408"/>
      <c r="AY1" s="408"/>
      <c r="AZ1" s="408"/>
      <c r="BA1" s="408"/>
      <c r="BB1" s="408"/>
    </row>
    <row r="2" spans="1:131" s="2" customFormat="1" ht="15" customHeight="1">
      <c r="A2" s="408" t="s">
        <v>489</v>
      </c>
      <c r="B2" s="1022"/>
      <c r="C2" s="1022"/>
      <c r="D2" s="1022"/>
      <c r="E2" s="1022"/>
      <c r="F2" s="1022"/>
      <c r="G2" s="1022"/>
      <c r="H2" s="1022"/>
      <c r="I2" s="1022"/>
      <c r="J2" s="1022"/>
      <c r="K2" s="1022"/>
      <c r="L2" s="1022"/>
      <c r="M2" s="1022"/>
      <c r="N2" s="1022"/>
      <c r="O2" s="1022"/>
      <c r="P2" s="1022"/>
      <c r="Q2" s="1022"/>
      <c r="R2" s="1022"/>
      <c r="S2" s="1022"/>
      <c r="T2" s="1022"/>
      <c r="U2" s="1022"/>
      <c r="V2" s="1022"/>
      <c r="W2" s="1022"/>
      <c r="X2" s="1022"/>
      <c r="Y2" s="1022"/>
      <c r="Z2" s="1022"/>
      <c r="AA2" s="1022"/>
      <c r="AB2" s="1022"/>
      <c r="AC2" s="1022"/>
      <c r="AD2" s="1022"/>
      <c r="AE2" s="1022"/>
      <c r="AF2" s="1022"/>
      <c r="AG2" s="1022"/>
      <c r="AH2" s="1022"/>
      <c r="AI2" s="1022"/>
      <c r="AJ2" s="1022"/>
      <c r="AK2" s="1022"/>
      <c r="AL2" s="1022"/>
      <c r="AM2" s="1022"/>
      <c r="AN2" s="1022"/>
      <c r="AO2" s="1022"/>
      <c r="AP2" s="1022"/>
      <c r="AQ2" s="1022"/>
      <c r="AR2" s="1022"/>
      <c r="AS2" s="1022"/>
      <c r="AT2" s="1022"/>
      <c r="AU2" s="1022"/>
      <c r="AV2" s="1022"/>
      <c r="AW2" s="1022"/>
      <c r="AX2" s="1022"/>
      <c r="AY2" s="1022"/>
      <c r="AZ2" s="1022"/>
      <c r="BA2" s="1022"/>
      <c r="BB2" s="1022"/>
    </row>
    <row r="3" spans="1:131" ht="11.25" customHeight="1">
      <c r="A3" s="372"/>
      <c r="B3" s="372"/>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c r="AL3" s="372"/>
      <c r="AM3" s="372"/>
      <c r="AN3" s="372"/>
      <c r="AO3" s="372"/>
      <c r="AP3" s="372"/>
      <c r="AQ3" s="372"/>
      <c r="AR3" s="372"/>
      <c r="AS3" s="372"/>
      <c r="AT3" s="372"/>
      <c r="AU3" s="372"/>
      <c r="AV3" s="372"/>
      <c r="AW3" s="372"/>
      <c r="AX3" s="372"/>
      <c r="AY3" s="372"/>
      <c r="AZ3" s="372"/>
      <c r="BA3" s="372"/>
      <c r="BB3" s="372"/>
    </row>
    <row r="4" spans="1:131" ht="11.25" customHeight="1">
      <c r="A4" s="1102" t="s">
        <v>490</v>
      </c>
      <c r="B4" s="1103"/>
      <c r="C4" s="1103"/>
      <c r="D4" s="1103"/>
      <c r="E4" s="1103"/>
      <c r="F4" s="1103"/>
      <c r="G4" s="1103"/>
      <c r="H4" s="1103"/>
      <c r="I4" s="1103"/>
      <c r="J4" s="1103"/>
      <c r="K4" s="1103"/>
      <c r="L4" s="1103"/>
      <c r="M4" s="1103"/>
      <c r="N4" s="1103"/>
      <c r="O4" s="1103"/>
      <c r="P4" s="1103"/>
      <c r="Q4" s="1103"/>
      <c r="R4" s="1103"/>
      <c r="S4" s="1103"/>
      <c r="T4" s="1103"/>
      <c r="U4" s="1103"/>
      <c r="V4" s="1103"/>
      <c r="W4" s="1103"/>
      <c r="X4" s="1103"/>
      <c r="Y4" s="1103"/>
      <c r="Z4" s="1103"/>
      <c r="AA4" s="1103"/>
      <c r="AB4" s="1103"/>
      <c r="AC4" s="1103"/>
      <c r="AD4" s="1103"/>
      <c r="AE4" s="1103"/>
      <c r="AF4" s="1103"/>
      <c r="AG4" s="1103"/>
      <c r="AH4" s="1103"/>
      <c r="AI4" s="1103"/>
      <c r="AJ4" s="1103"/>
      <c r="AK4" s="1103"/>
      <c r="AL4" s="1103"/>
      <c r="AM4" s="1103"/>
      <c r="AN4" s="989"/>
      <c r="AO4" s="989"/>
      <c r="AP4" s="989"/>
      <c r="AQ4" s="989"/>
      <c r="AR4" s="989"/>
      <c r="AS4" s="989"/>
      <c r="AT4" s="989"/>
      <c r="AU4" s="989"/>
      <c r="AV4" s="989"/>
      <c r="AW4" s="989"/>
      <c r="AX4" s="989"/>
      <c r="AY4" s="989"/>
      <c r="AZ4" s="989"/>
      <c r="BA4" s="989"/>
      <c r="BB4" s="989"/>
    </row>
    <row r="5" spans="1:131" ht="11.25" customHeight="1">
      <c r="A5" s="1102"/>
      <c r="B5" s="1103"/>
      <c r="C5" s="1103"/>
      <c r="D5" s="1103"/>
      <c r="E5" s="1103"/>
      <c r="F5" s="1103"/>
      <c r="G5" s="1103"/>
      <c r="H5" s="1103"/>
      <c r="I5" s="1103"/>
      <c r="J5" s="1103"/>
      <c r="K5" s="1103"/>
      <c r="L5" s="1103"/>
      <c r="M5" s="1103"/>
      <c r="N5" s="1103"/>
      <c r="O5" s="1103"/>
      <c r="P5" s="1103"/>
      <c r="Q5" s="1103"/>
      <c r="R5" s="1103"/>
      <c r="S5" s="1103"/>
      <c r="T5" s="1103"/>
      <c r="U5" s="1103"/>
      <c r="V5" s="1103"/>
      <c r="W5" s="1103"/>
      <c r="X5" s="1103"/>
      <c r="Y5" s="1103"/>
      <c r="Z5" s="1103"/>
      <c r="AA5" s="1103"/>
      <c r="AB5" s="1103"/>
      <c r="AC5" s="1103"/>
      <c r="AD5" s="1103"/>
      <c r="AE5" s="1103"/>
      <c r="AF5" s="1103"/>
      <c r="AG5" s="1103"/>
      <c r="AH5" s="1103"/>
      <c r="AI5" s="1103"/>
      <c r="AJ5" s="1103"/>
      <c r="AK5" s="1103"/>
      <c r="AL5" s="1103"/>
      <c r="AM5" s="1103"/>
      <c r="AN5" s="989"/>
      <c r="AO5" s="989"/>
      <c r="AP5" s="989"/>
      <c r="AQ5" s="989"/>
      <c r="AR5" s="989"/>
      <c r="AS5" s="989"/>
      <c r="AT5" s="989"/>
      <c r="AU5" s="989"/>
      <c r="AV5" s="989"/>
      <c r="AW5" s="989"/>
      <c r="AX5" s="989"/>
      <c r="AY5" s="989"/>
      <c r="AZ5" s="989"/>
      <c r="BA5" s="989"/>
      <c r="BB5" s="989"/>
    </row>
    <row r="6" spans="1:131" ht="11.25" customHeight="1">
      <c r="A6" s="1103"/>
      <c r="B6" s="1103"/>
      <c r="C6" s="1103"/>
      <c r="D6" s="1103"/>
      <c r="E6" s="1103"/>
      <c r="F6" s="1103"/>
      <c r="G6" s="1103"/>
      <c r="H6" s="1103"/>
      <c r="I6" s="1103"/>
      <c r="J6" s="1103"/>
      <c r="K6" s="1103"/>
      <c r="L6" s="1103"/>
      <c r="M6" s="1103"/>
      <c r="N6" s="1103"/>
      <c r="O6" s="1103"/>
      <c r="P6" s="1103"/>
      <c r="Q6" s="1103"/>
      <c r="R6" s="1103"/>
      <c r="S6" s="1103"/>
      <c r="T6" s="1103"/>
      <c r="U6" s="1103"/>
      <c r="V6" s="1103"/>
      <c r="W6" s="1103"/>
      <c r="X6" s="1103"/>
      <c r="Y6" s="1103"/>
      <c r="Z6" s="1103"/>
      <c r="AA6" s="1103"/>
      <c r="AB6" s="1103"/>
      <c r="AC6" s="1103"/>
      <c r="AD6" s="1103"/>
      <c r="AE6" s="1103"/>
      <c r="AF6" s="1103"/>
      <c r="AG6" s="1103"/>
      <c r="AH6" s="1103"/>
      <c r="AI6" s="1103"/>
      <c r="AJ6" s="1103"/>
      <c r="AK6" s="1103"/>
      <c r="AL6" s="1103"/>
      <c r="AM6" s="1103"/>
      <c r="AN6" s="989"/>
      <c r="AO6" s="989"/>
      <c r="AP6" s="989"/>
      <c r="AQ6" s="989"/>
      <c r="AR6" s="989"/>
      <c r="AS6" s="989"/>
      <c r="AT6" s="989"/>
      <c r="AU6" s="989"/>
      <c r="AV6" s="989"/>
      <c r="AW6" s="989"/>
      <c r="AX6" s="989"/>
      <c r="AY6" s="989"/>
      <c r="AZ6" s="989"/>
      <c r="BA6" s="989"/>
      <c r="BB6" s="989"/>
    </row>
    <row r="7" spans="1:131" ht="11.25" customHeight="1">
      <c r="A7" s="1103"/>
      <c r="B7" s="1103"/>
      <c r="C7" s="1103"/>
      <c r="D7" s="1103"/>
      <c r="E7" s="1103"/>
      <c r="F7" s="1103"/>
      <c r="G7" s="1103"/>
      <c r="H7" s="1103"/>
      <c r="I7" s="1103"/>
      <c r="J7" s="1103"/>
      <c r="K7" s="1103"/>
      <c r="L7" s="1103"/>
      <c r="M7" s="1103"/>
      <c r="N7" s="1103"/>
      <c r="O7" s="1103"/>
      <c r="P7" s="1103"/>
      <c r="Q7" s="1103"/>
      <c r="R7" s="1103"/>
      <c r="S7" s="1103"/>
      <c r="T7" s="1103"/>
      <c r="U7" s="1103"/>
      <c r="V7" s="1103"/>
      <c r="W7" s="1103"/>
      <c r="X7" s="1103"/>
      <c r="Y7" s="1103"/>
      <c r="Z7" s="1103"/>
      <c r="AA7" s="1103"/>
      <c r="AB7" s="1103"/>
      <c r="AC7" s="1103"/>
      <c r="AD7" s="1103"/>
      <c r="AE7" s="1103"/>
      <c r="AF7" s="1103"/>
      <c r="AG7" s="1103"/>
      <c r="AH7" s="1103"/>
      <c r="AI7" s="1103"/>
      <c r="AJ7" s="1103"/>
      <c r="AK7" s="1103"/>
      <c r="AL7" s="1103"/>
      <c r="AM7" s="1103"/>
      <c r="AN7" s="989"/>
      <c r="AO7" s="989"/>
      <c r="AP7" s="989"/>
      <c r="AQ7" s="989"/>
      <c r="AR7" s="989"/>
      <c r="AS7" s="989"/>
      <c r="AT7" s="989"/>
      <c r="AU7" s="989"/>
      <c r="AV7" s="989"/>
      <c r="AW7" s="989"/>
      <c r="AX7" s="989"/>
      <c r="AY7" s="989"/>
      <c r="AZ7" s="989"/>
      <c r="BA7" s="989"/>
      <c r="BB7" s="989"/>
    </row>
    <row r="8" spans="1:131" ht="11.25" customHeight="1">
      <c r="A8" s="1104" t="s">
        <v>491</v>
      </c>
      <c r="B8" s="1104"/>
      <c r="C8" s="1104"/>
      <c r="D8" s="1104"/>
      <c r="E8" s="1104"/>
      <c r="F8" s="1104"/>
      <c r="G8" s="1105" t="s">
        <v>492</v>
      </c>
      <c r="H8" s="1105"/>
      <c r="I8" s="1105"/>
      <c r="J8" s="1105"/>
      <c r="K8" s="1105"/>
      <c r="L8" s="1105"/>
      <c r="M8" s="1105"/>
      <c r="N8" s="1105"/>
      <c r="O8" s="1105"/>
      <c r="P8" s="1105"/>
      <c r="Q8" s="696" t="s">
        <v>493</v>
      </c>
      <c r="R8" s="696"/>
      <c r="S8" s="696"/>
      <c r="T8" s="696"/>
      <c r="U8" s="696"/>
      <c r="V8" s="696"/>
      <c r="W8" s="696"/>
      <c r="X8" s="696"/>
      <c r="Y8" s="696"/>
      <c r="Z8" s="696"/>
      <c r="AA8" s="696"/>
      <c r="AB8" s="696"/>
      <c r="AC8" s="696"/>
      <c r="AD8" s="696"/>
      <c r="AE8" s="696"/>
      <c r="AF8" s="696"/>
      <c r="AG8" s="696"/>
      <c r="AH8" s="696"/>
      <c r="AI8" s="696"/>
      <c r="AJ8" s="696"/>
      <c r="AK8" s="696"/>
      <c r="AL8" s="696"/>
      <c r="AM8" s="696"/>
      <c r="AN8" s="696"/>
      <c r="AO8" s="696"/>
      <c r="AP8" s="696"/>
      <c r="AQ8" s="696"/>
      <c r="AR8" s="696"/>
      <c r="AS8" s="696"/>
      <c r="AT8" s="696"/>
      <c r="AU8" s="696"/>
      <c r="AV8" s="696"/>
      <c r="AW8" s="696"/>
      <c r="AX8" s="696"/>
      <c r="AY8" s="696"/>
      <c r="AZ8" s="696"/>
      <c r="BA8" s="696"/>
      <c r="BB8" s="696"/>
    </row>
    <row r="9" spans="1:131" ht="11.25" customHeight="1" thickBot="1">
      <c r="A9" s="1104"/>
      <c r="B9" s="1104"/>
      <c r="C9" s="1104"/>
      <c r="D9" s="1104"/>
      <c r="E9" s="1104"/>
      <c r="F9" s="1104"/>
      <c r="G9" s="1105"/>
      <c r="H9" s="1105"/>
      <c r="I9" s="1105"/>
      <c r="J9" s="1105"/>
      <c r="K9" s="1105"/>
      <c r="L9" s="1105"/>
      <c r="M9" s="1105"/>
      <c r="N9" s="1105"/>
      <c r="O9" s="1105"/>
      <c r="P9" s="1105"/>
      <c r="Q9" s="696"/>
      <c r="R9" s="696"/>
      <c r="S9" s="696"/>
      <c r="T9" s="696"/>
      <c r="U9" s="696"/>
      <c r="V9" s="696"/>
      <c r="W9" s="696"/>
      <c r="X9" s="696"/>
      <c r="Y9" s="696"/>
      <c r="Z9" s="696"/>
      <c r="AA9" s="696"/>
      <c r="AB9" s="696"/>
      <c r="AC9" s="696"/>
      <c r="AD9" s="696"/>
      <c r="AE9" s="696"/>
      <c r="AF9" s="696"/>
      <c r="AG9" s="696"/>
      <c r="AH9" s="696"/>
      <c r="AI9" s="696"/>
      <c r="AJ9" s="696"/>
      <c r="AK9" s="696"/>
      <c r="AL9" s="696"/>
      <c r="AM9" s="696"/>
      <c r="AN9" s="696"/>
      <c r="AO9" s="696"/>
      <c r="AP9" s="696"/>
      <c r="AQ9" s="696"/>
      <c r="AR9" s="696"/>
      <c r="AS9" s="696"/>
      <c r="AT9" s="696"/>
      <c r="AU9" s="696"/>
      <c r="AV9" s="696"/>
      <c r="AW9" s="696"/>
      <c r="AX9" s="696"/>
      <c r="AY9" s="696"/>
      <c r="AZ9" s="696"/>
      <c r="BA9" s="696"/>
      <c r="BB9" s="696"/>
    </row>
    <row r="10" spans="1:131" ht="11.25" customHeight="1">
      <c r="A10" s="1107" t="s">
        <v>494</v>
      </c>
      <c r="B10" s="1107"/>
      <c r="C10" s="1107"/>
      <c r="D10" s="1107"/>
      <c r="E10" s="1107"/>
      <c r="F10" s="1107"/>
      <c r="G10" s="1109" t="s">
        <v>495</v>
      </c>
      <c r="H10" s="1109"/>
      <c r="I10" s="1109"/>
      <c r="J10" s="1109"/>
      <c r="K10" s="1109"/>
      <c r="L10" s="1109"/>
      <c r="M10" s="1109"/>
      <c r="N10" s="1109"/>
      <c r="O10" s="1109"/>
      <c r="P10" s="1109"/>
      <c r="Q10" s="696"/>
      <c r="R10" s="696"/>
      <c r="S10" s="1111"/>
      <c r="T10" s="1111"/>
      <c r="U10" s="1111"/>
      <c r="V10" s="1111"/>
      <c r="W10" s="1111"/>
      <c r="X10" s="1111"/>
      <c r="Y10" s="1111"/>
      <c r="Z10" s="1111"/>
      <c r="AA10" s="1111"/>
      <c r="AB10" s="1111"/>
      <c r="AC10" s="1111"/>
      <c r="AD10" s="1111"/>
      <c r="AE10" s="1111"/>
      <c r="AF10" s="1111"/>
      <c r="AG10" s="1111"/>
      <c r="AH10" s="1111"/>
      <c r="AI10" s="1112"/>
      <c r="AJ10" s="1115" t="s">
        <v>496</v>
      </c>
      <c r="AK10" s="1116"/>
      <c r="AL10" s="1117"/>
      <c r="AM10" s="1121" t="s">
        <v>497</v>
      </c>
      <c r="AN10" s="1116"/>
      <c r="AO10" s="1116"/>
      <c r="AP10" s="1116"/>
      <c r="AQ10" s="999">
        <f>'01.入会申込書'!AP25</f>
        <v>0</v>
      </c>
      <c r="AR10" s="999"/>
      <c r="AS10" s="1116" t="s">
        <v>282</v>
      </c>
      <c r="AT10" s="1116"/>
      <c r="AU10" s="999">
        <f>'01.入会申込書'!AT25</f>
        <v>0</v>
      </c>
      <c r="AV10" s="999"/>
      <c r="AW10" s="1116" t="s">
        <v>283</v>
      </c>
      <c r="AX10" s="1116"/>
      <c r="AY10" s="999">
        <f>'01.入会申込書'!AX25</f>
        <v>0</v>
      </c>
      <c r="AZ10" s="999"/>
      <c r="BA10" s="1116" t="s">
        <v>284</v>
      </c>
      <c r="BB10" s="1123"/>
      <c r="DU10" s="142"/>
    </row>
    <row r="11" spans="1:131" ht="11.25" customHeight="1" thickBot="1">
      <c r="A11" s="1108"/>
      <c r="B11" s="1108"/>
      <c r="C11" s="1108"/>
      <c r="D11" s="1108"/>
      <c r="E11" s="1108"/>
      <c r="F11" s="1108"/>
      <c r="G11" s="1110"/>
      <c r="H11" s="1110"/>
      <c r="I11" s="1110"/>
      <c r="J11" s="1110"/>
      <c r="K11" s="1110"/>
      <c r="L11" s="1110"/>
      <c r="M11" s="1110"/>
      <c r="N11" s="1110"/>
      <c r="O11" s="1110"/>
      <c r="P11" s="1110"/>
      <c r="Q11" s="1106"/>
      <c r="R11" s="1106"/>
      <c r="S11" s="1113"/>
      <c r="T11" s="1113"/>
      <c r="U11" s="1113"/>
      <c r="V11" s="1113"/>
      <c r="W11" s="1113"/>
      <c r="X11" s="1113"/>
      <c r="Y11" s="1113"/>
      <c r="Z11" s="1113"/>
      <c r="AA11" s="1113"/>
      <c r="AB11" s="1113"/>
      <c r="AC11" s="1113"/>
      <c r="AD11" s="1113"/>
      <c r="AE11" s="1113"/>
      <c r="AF11" s="1113"/>
      <c r="AG11" s="1113"/>
      <c r="AH11" s="1113"/>
      <c r="AI11" s="1114"/>
      <c r="AJ11" s="1118"/>
      <c r="AK11" s="1119"/>
      <c r="AL11" s="1120"/>
      <c r="AM11" s="1122"/>
      <c r="AN11" s="1119"/>
      <c r="AO11" s="1119"/>
      <c r="AP11" s="1119"/>
      <c r="AQ11" s="1000"/>
      <c r="AR11" s="1000"/>
      <c r="AS11" s="1119"/>
      <c r="AT11" s="1119"/>
      <c r="AU11" s="1000"/>
      <c r="AV11" s="1000"/>
      <c r="AW11" s="1119"/>
      <c r="AX11" s="1119"/>
      <c r="AY11" s="1000"/>
      <c r="AZ11" s="1000"/>
      <c r="BA11" s="1119"/>
      <c r="BB11" s="1124"/>
      <c r="DU11" s="142"/>
    </row>
    <row r="12" spans="1:131" ht="11.25" customHeight="1">
      <c r="A12" s="1115" t="s">
        <v>373</v>
      </c>
      <c r="B12" s="1125"/>
      <c r="C12" s="1125"/>
      <c r="D12" s="1125"/>
      <c r="E12" s="1125"/>
      <c r="F12" s="1125"/>
      <c r="G12" s="1125"/>
      <c r="H12" s="1125"/>
      <c r="I12" s="1125"/>
      <c r="J12" s="1125"/>
      <c r="K12" s="1125"/>
      <c r="L12" s="1125"/>
      <c r="M12" s="1126"/>
      <c r="N12" s="1026" t="str">
        <f>'01.入会申込書'!M27</f>
        <v/>
      </c>
      <c r="O12" s="999"/>
      <c r="P12" s="999"/>
      <c r="Q12" s="999"/>
      <c r="R12" s="999"/>
      <c r="S12" s="999"/>
      <c r="T12" s="999"/>
      <c r="U12" s="999"/>
      <c r="V12" s="999"/>
      <c r="W12" s="999"/>
      <c r="X12" s="999"/>
      <c r="Y12" s="999"/>
      <c r="Z12" s="999"/>
      <c r="AA12" s="999"/>
      <c r="AB12" s="999"/>
      <c r="AC12" s="999"/>
      <c r="AD12" s="999"/>
      <c r="AE12" s="999"/>
      <c r="AF12" s="999"/>
      <c r="AG12" s="999"/>
      <c r="AH12" s="999"/>
      <c r="AI12" s="1132" t="s">
        <v>498</v>
      </c>
      <c r="AJ12" s="1033" t="str">
        <f>'01.入会申込書'!AI27</f>
        <v/>
      </c>
      <c r="AK12" s="782"/>
      <c r="AL12" s="782"/>
      <c r="AM12" s="782"/>
      <c r="AN12" s="1133" t="s">
        <v>499</v>
      </c>
      <c r="AO12" s="696" t="s">
        <v>500</v>
      </c>
      <c r="AP12" s="674"/>
      <c r="AQ12" s="1034" t="str">
        <f>'01.入会申込書'!AP27</f>
        <v/>
      </c>
      <c r="AR12" s="1035"/>
      <c r="AS12" s="1035"/>
      <c r="AT12" s="1035"/>
      <c r="AU12" s="1035"/>
      <c r="AV12" s="1035"/>
      <c r="AW12" s="1035"/>
      <c r="AX12" s="1035"/>
      <c r="AY12" s="1035"/>
      <c r="AZ12" s="1035"/>
      <c r="BA12" s="696" t="s">
        <v>501</v>
      </c>
      <c r="BB12" s="1134"/>
      <c r="DU12" s="142"/>
      <c r="DV12" s="60" t="s">
        <v>33</v>
      </c>
      <c r="DW12" s="60" t="s">
        <v>24</v>
      </c>
      <c r="EA12" s="60" t="s">
        <v>24</v>
      </c>
    </row>
    <row r="13" spans="1:131" ht="11.25" customHeight="1">
      <c r="A13" s="1127"/>
      <c r="B13" s="674"/>
      <c r="C13" s="674"/>
      <c r="D13" s="674"/>
      <c r="E13" s="674"/>
      <c r="F13" s="674"/>
      <c r="G13" s="674"/>
      <c r="H13" s="674"/>
      <c r="I13" s="674"/>
      <c r="J13" s="674"/>
      <c r="K13" s="674"/>
      <c r="L13" s="674"/>
      <c r="M13" s="1128"/>
      <c r="N13" s="1028"/>
      <c r="O13" s="782"/>
      <c r="P13" s="782"/>
      <c r="Q13" s="782"/>
      <c r="R13" s="782"/>
      <c r="S13" s="782"/>
      <c r="T13" s="782"/>
      <c r="U13" s="782"/>
      <c r="V13" s="782"/>
      <c r="W13" s="782"/>
      <c r="X13" s="782"/>
      <c r="Y13" s="782"/>
      <c r="Z13" s="782"/>
      <c r="AA13" s="782"/>
      <c r="AB13" s="782"/>
      <c r="AC13" s="782"/>
      <c r="AD13" s="782"/>
      <c r="AE13" s="782"/>
      <c r="AF13" s="782"/>
      <c r="AG13" s="782"/>
      <c r="AH13" s="782"/>
      <c r="AI13" s="1133"/>
      <c r="AJ13" s="782"/>
      <c r="AK13" s="782"/>
      <c r="AL13" s="782"/>
      <c r="AM13" s="782"/>
      <c r="AN13" s="1133"/>
      <c r="AO13" s="674"/>
      <c r="AP13" s="674"/>
      <c r="AQ13" s="782"/>
      <c r="AR13" s="782"/>
      <c r="AS13" s="782"/>
      <c r="AT13" s="782"/>
      <c r="AU13" s="782"/>
      <c r="AV13" s="782"/>
      <c r="AW13" s="782"/>
      <c r="AX13" s="782"/>
      <c r="AY13" s="782"/>
      <c r="AZ13" s="782"/>
      <c r="BA13" s="696"/>
      <c r="BB13" s="1134"/>
      <c r="DU13" s="142"/>
      <c r="DV13" s="61" t="s">
        <v>483</v>
      </c>
      <c r="DW13" s="61" t="s">
        <v>32</v>
      </c>
      <c r="EA13" s="60" t="s">
        <v>33</v>
      </c>
    </row>
    <row r="14" spans="1:131" ht="11.25" customHeight="1">
      <c r="A14" s="1129"/>
      <c r="B14" s="1130"/>
      <c r="C14" s="1130"/>
      <c r="D14" s="1130"/>
      <c r="E14" s="1130"/>
      <c r="F14" s="1130"/>
      <c r="G14" s="1130"/>
      <c r="H14" s="1130"/>
      <c r="I14" s="1130"/>
      <c r="J14" s="1130"/>
      <c r="K14" s="1130"/>
      <c r="L14" s="1130"/>
      <c r="M14" s="1131"/>
      <c r="N14" s="1030"/>
      <c r="O14" s="1000"/>
      <c r="P14" s="1000"/>
      <c r="Q14" s="1000"/>
      <c r="R14" s="1000"/>
      <c r="S14" s="1000"/>
      <c r="T14" s="1000"/>
      <c r="U14" s="1000"/>
      <c r="V14" s="1000"/>
      <c r="W14" s="1000"/>
      <c r="X14" s="1000"/>
      <c r="Y14" s="1000"/>
      <c r="Z14" s="1000"/>
      <c r="AA14" s="1000"/>
      <c r="AB14" s="1000"/>
      <c r="AC14" s="1000"/>
      <c r="AD14" s="1000"/>
      <c r="AE14" s="1000"/>
      <c r="AF14" s="1000"/>
      <c r="AG14" s="1000"/>
      <c r="AH14" s="1000"/>
      <c r="AI14" s="1133"/>
      <c r="AJ14" s="1000"/>
      <c r="AK14" s="1000"/>
      <c r="AL14" s="1000"/>
      <c r="AM14" s="1000"/>
      <c r="AN14" s="1133"/>
      <c r="AO14" s="674"/>
      <c r="AP14" s="674"/>
      <c r="AQ14" s="1000"/>
      <c r="AR14" s="1000"/>
      <c r="AS14" s="1000"/>
      <c r="AT14" s="1000"/>
      <c r="AU14" s="1000"/>
      <c r="AV14" s="1000"/>
      <c r="AW14" s="1000"/>
      <c r="AX14" s="1000"/>
      <c r="AY14" s="1000"/>
      <c r="AZ14" s="1000"/>
      <c r="BA14" s="696"/>
      <c r="BB14" s="1134"/>
      <c r="DU14" s="142"/>
      <c r="DV14" s="61" t="s">
        <v>34</v>
      </c>
      <c r="DW14" s="61" t="s">
        <v>35</v>
      </c>
      <c r="EA14" s="61" t="s">
        <v>483</v>
      </c>
    </row>
    <row r="15" spans="1:131" ht="11.25" customHeight="1">
      <c r="A15" s="1135" t="s">
        <v>502</v>
      </c>
      <c r="B15" s="1136"/>
      <c r="C15" s="1136"/>
      <c r="D15" s="1136"/>
      <c r="E15" s="1136"/>
      <c r="F15" s="1137"/>
      <c r="G15" s="1137"/>
      <c r="H15" s="1137"/>
      <c r="I15" s="1137"/>
      <c r="J15" s="1137"/>
      <c r="K15" s="1137"/>
      <c r="L15" s="1137"/>
      <c r="M15" s="1138"/>
      <c r="N15" s="1011">
        <f>'01.入会申込書'!M35</f>
        <v>0</v>
      </c>
      <c r="O15" s="1011"/>
      <c r="P15" s="1011"/>
      <c r="Q15" s="1011"/>
      <c r="R15" s="1011"/>
      <c r="S15" s="1011"/>
      <c r="T15" s="1011"/>
      <c r="U15" s="1011"/>
      <c r="V15" s="1011"/>
      <c r="W15" s="1011"/>
      <c r="X15" s="1011"/>
      <c r="Y15" s="1011"/>
      <c r="Z15" s="1011"/>
      <c r="AA15" s="1011"/>
      <c r="AB15" s="1011"/>
      <c r="AC15" s="1011"/>
      <c r="AD15" s="1011"/>
      <c r="AE15" s="1011"/>
      <c r="AF15" s="1011"/>
      <c r="AG15" s="1011"/>
      <c r="AH15" s="1011"/>
      <c r="AI15" s="1011"/>
      <c r="AJ15" s="1011"/>
      <c r="AK15" s="1011"/>
      <c r="AL15" s="1011"/>
      <c r="AM15" s="1011"/>
      <c r="AN15" s="1011"/>
      <c r="AO15" s="1011"/>
      <c r="AP15" s="1011"/>
      <c r="AQ15" s="1011"/>
      <c r="AR15" s="1011"/>
      <c r="AS15" s="1011"/>
      <c r="AT15" s="1011"/>
      <c r="AU15" s="1011"/>
      <c r="AV15" s="1011"/>
      <c r="AW15" s="1011"/>
      <c r="AX15" s="1011"/>
      <c r="AY15" s="1011"/>
      <c r="AZ15" s="1011"/>
      <c r="BA15" s="1011"/>
      <c r="BB15" s="1012"/>
      <c r="DU15" s="142"/>
      <c r="DV15" s="61" t="s">
        <v>42</v>
      </c>
      <c r="DW15" s="61" t="s">
        <v>43</v>
      </c>
      <c r="EA15" s="61" t="s">
        <v>34</v>
      </c>
    </row>
    <row r="16" spans="1:131" ht="11.25" customHeight="1">
      <c r="A16" s="1139"/>
      <c r="B16" s="696"/>
      <c r="C16" s="696"/>
      <c r="D16" s="696"/>
      <c r="E16" s="696"/>
      <c r="F16" s="674"/>
      <c r="G16" s="674"/>
      <c r="H16" s="674"/>
      <c r="I16" s="674"/>
      <c r="J16" s="674"/>
      <c r="K16" s="674"/>
      <c r="L16" s="674"/>
      <c r="M16" s="1128"/>
      <c r="N16" s="1014"/>
      <c r="O16" s="1014"/>
      <c r="P16" s="1014"/>
      <c r="Q16" s="1014"/>
      <c r="R16" s="1014"/>
      <c r="S16" s="1014"/>
      <c r="T16" s="1014"/>
      <c r="U16" s="1014"/>
      <c r="V16" s="1014"/>
      <c r="W16" s="1014"/>
      <c r="X16" s="1014"/>
      <c r="Y16" s="1014"/>
      <c r="Z16" s="1014"/>
      <c r="AA16" s="1014"/>
      <c r="AB16" s="1014"/>
      <c r="AC16" s="1014"/>
      <c r="AD16" s="1014"/>
      <c r="AE16" s="1014"/>
      <c r="AF16" s="1014"/>
      <c r="AG16" s="1014"/>
      <c r="AH16" s="1014"/>
      <c r="AI16" s="1014"/>
      <c r="AJ16" s="1014"/>
      <c r="AK16" s="1014"/>
      <c r="AL16" s="1014"/>
      <c r="AM16" s="1014"/>
      <c r="AN16" s="1014"/>
      <c r="AO16" s="1014"/>
      <c r="AP16" s="1014"/>
      <c r="AQ16" s="1014"/>
      <c r="AR16" s="1014"/>
      <c r="AS16" s="1014"/>
      <c r="AT16" s="1014"/>
      <c r="AU16" s="1014"/>
      <c r="AV16" s="1014"/>
      <c r="AW16" s="1014"/>
      <c r="AX16" s="1014"/>
      <c r="AY16" s="1014"/>
      <c r="AZ16" s="1014"/>
      <c r="BA16" s="1014"/>
      <c r="BB16" s="1015"/>
      <c r="DU16" s="142"/>
      <c r="DV16" s="61" t="s">
        <v>45</v>
      </c>
      <c r="DW16" s="61" t="s">
        <v>46</v>
      </c>
      <c r="EA16" s="61" t="s">
        <v>42</v>
      </c>
    </row>
    <row r="17" spans="1:133" ht="11.25" customHeight="1">
      <c r="A17" s="1118"/>
      <c r="B17" s="1119"/>
      <c r="C17" s="1119"/>
      <c r="D17" s="1119"/>
      <c r="E17" s="1119"/>
      <c r="F17" s="1130"/>
      <c r="G17" s="1130"/>
      <c r="H17" s="1130"/>
      <c r="I17" s="1130"/>
      <c r="J17" s="1130"/>
      <c r="K17" s="1130"/>
      <c r="L17" s="1130"/>
      <c r="M17" s="1131"/>
      <c r="N17" s="1017"/>
      <c r="O17" s="1017"/>
      <c r="P17" s="1017"/>
      <c r="Q17" s="1017"/>
      <c r="R17" s="1017"/>
      <c r="S17" s="1017"/>
      <c r="T17" s="1017"/>
      <c r="U17" s="1017"/>
      <c r="V17" s="1017"/>
      <c r="W17" s="1017"/>
      <c r="X17" s="1017"/>
      <c r="Y17" s="1017"/>
      <c r="Z17" s="1017"/>
      <c r="AA17" s="1017"/>
      <c r="AB17" s="1017"/>
      <c r="AC17" s="1017"/>
      <c r="AD17" s="1017"/>
      <c r="AE17" s="1017"/>
      <c r="AF17" s="1017"/>
      <c r="AG17" s="1017"/>
      <c r="AH17" s="1017"/>
      <c r="AI17" s="1017"/>
      <c r="AJ17" s="1017"/>
      <c r="AK17" s="1017"/>
      <c r="AL17" s="1017"/>
      <c r="AM17" s="1017"/>
      <c r="AN17" s="1017"/>
      <c r="AO17" s="1017"/>
      <c r="AP17" s="1017"/>
      <c r="AQ17" s="1017"/>
      <c r="AR17" s="1017"/>
      <c r="AS17" s="1017"/>
      <c r="AT17" s="1017"/>
      <c r="AU17" s="1017"/>
      <c r="AV17" s="1017"/>
      <c r="AW17" s="1017"/>
      <c r="AX17" s="1017"/>
      <c r="AY17" s="1017"/>
      <c r="AZ17" s="1017"/>
      <c r="BA17" s="1017"/>
      <c r="BB17" s="1018"/>
      <c r="DU17" s="142"/>
      <c r="DV17" s="61" t="s">
        <v>49</v>
      </c>
      <c r="DW17" s="61" t="s">
        <v>50</v>
      </c>
      <c r="EA17" s="61" t="s">
        <v>45</v>
      </c>
    </row>
    <row r="18" spans="1:133" ht="11.25" customHeight="1">
      <c r="A18" s="1140" t="s">
        <v>503</v>
      </c>
      <c r="B18" s="439"/>
      <c r="C18" s="439"/>
      <c r="D18" s="439"/>
      <c r="E18" s="439"/>
      <c r="F18" s="1004"/>
      <c r="G18" s="1004"/>
      <c r="H18" s="1004"/>
      <c r="I18" s="1004"/>
      <c r="J18" s="1004"/>
      <c r="K18" s="1004"/>
      <c r="L18" s="1004"/>
      <c r="M18" s="1005"/>
      <c r="N18" s="1011"/>
      <c r="O18" s="1011"/>
      <c r="P18" s="1011"/>
      <c r="Q18" s="1011"/>
      <c r="R18" s="1011"/>
      <c r="S18" s="1011"/>
      <c r="T18" s="1011"/>
      <c r="U18" s="1011"/>
      <c r="V18" s="1011"/>
      <c r="W18" s="1011"/>
      <c r="X18" s="1011"/>
      <c r="Y18" s="1011"/>
      <c r="Z18" s="1011"/>
      <c r="AA18" s="1011"/>
      <c r="AB18" s="1011"/>
      <c r="AC18" s="1011"/>
      <c r="AD18" s="1011"/>
      <c r="AE18" s="1011"/>
      <c r="AF18" s="1011"/>
      <c r="AG18" s="1011"/>
      <c r="AH18" s="1011"/>
      <c r="AI18" s="1011"/>
      <c r="AJ18" s="1011"/>
      <c r="AK18" s="1011"/>
      <c r="AL18" s="1011"/>
      <c r="AM18" s="1011"/>
      <c r="AN18" s="1011"/>
      <c r="AO18" s="1011"/>
      <c r="AP18" s="1011"/>
      <c r="AQ18" s="1011"/>
      <c r="AR18" s="1011"/>
      <c r="AS18" s="1011"/>
      <c r="AT18" s="1011"/>
      <c r="AU18" s="1011"/>
      <c r="AV18" s="1011"/>
      <c r="AW18" s="1011"/>
      <c r="AX18" s="1011"/>
      <c r="AY18" s="1011"/>
      <c r="AZ18" s="1011"/>
      <c r="BA18" s="1011"/>
      <c r="BB18" s="1012"/>
      <c r="DU18" s="142"/>
      <c r="DV18" s="61" t="s">
        <v>52</v>
      </c>
      <c r="DW18" s="61" t="s">
        <v>53</v>
      </c>
      <c r="EA18" s="61" t="s">
        <v>49</v>
      </c>
    </row>
    <row r="19" spans="1:133" ht="11.25" customHeight="1">
      <c r="A19" s="1006"/>
      <c r="B19" s="372"/>
      <c r="C19" s="372"/>
      <c r="D19" s="372"/>
      <c r="E19" s="372"/>
      <c r="F19" s="989"/>
      <c r="G19" s="989"/>
      <c r="H19" s="989"/>
      <c r="I19" s="989"/>
      <c r="J19" s="989"/>
      <c r="K19" s="989"/>
      <c r="L19" s="989"/>
      <c r="M19" s="1007"/>
      <c r="N19" s="1014"/>
      <c r="O19" s="1014"/>
      <c r="P19" s="1014"/>
      <c r="Q19" s="1014"/>
      <c r="R19" s="1014"/>
      <c r="S19" s="1014"/>
      <c r="T19" s="1014"/>
      <c r="U19" s="1014"/>
      <c r="V19" s="1014"/>
      <c r="W19" s="1014"/>
      <c r="X19" s="1014"/>
      <c r="Y19" s="1014"/>
      <c r="Z19" s="1014"/>
      <c r="AA19" s="1014"/>
      <c r="AB19" s="1014"/>
      <c r="AC19" s="1014"/>
      <c r="AD19" s="1014"/>
      <c r="AE19" s="1014"/>
      <c r="AF19" s="1014"/>
      <c r="AG19" s="1014"/>
      <c r="AH19" s="1014"/>
      <c r="AI19" s="1014"/>
      <c r="AJ19" s="1014"/>
      <c r="AK19" s="1014"/>
      <c r="AL19" s="1014"/>
      <c r="AM19" s="1014"/>
      <c r="AN19" s="1014"/>
      <c r="AO19" s="1014"/>
      <c r="AP19" s="1014"/>
      <c r="AQ19" s="1014"/>
      <c r="AR19" s="1014"/>
      <c r="AS19" s="1014"/>
      <c r="AT19" s="1014"/>
      <c r="AU19" s="1014"/>
      <c r="AV19" s="1014"/>
      <c r="AW19" s="1014"/>
      <c r="AX19" s="1014"/>
      <c r="AY19" s="1014"/>
      <c r="AZ19" s="1014"/>
      <c r="BA19" s="1014"/>
      <c r="BB19" s="1015"/>
      <c r="DU19" s="142"/>
      <c r="DV19" s="61" t="s">
        <v>57</v>
      </c>
      <c r="DW19" s="61" t="s">
        <v>58</v>
      </c>
      <c r="EA19" s="61" t="s">
        <v>52</v>
      </c>
    </row>
    <row r="20" spans="1:133" ht="11.25" customHeight="1">
      <c r="A20" s="415"/>
      <c r="B20" s="996"/>
      <c r="C20" s="996"/>
      <c r="D20" s="996"/>
      <c r="E20" s="996"/>
      <c r="F20" s="1008"/>
      <c r="G20" s="1008"/>
      <c r="H20" s="1008"/>
      <c r="I20" s="1008"/>
      <c r="J20" s="1008"/>
      <c r="K20" s="1008"/>
      <c r="L20" s="1008"/>
      <c r="M20" s="1009"/>
      <c r="N20" s="1017"/>
      <c r="O20" s="1017"/>
      <c r="P20" s="1017"/>
      <c r="Q20" s="1017"/>
      <c r="R20" s="1017"/>
      <c r="S20" s="1017"/>
      <c r="T20" s="1017"/>
      <c r="U20" s="1017"/>
      <c r="V20" s="1017"/>
      <c r="W20" s="1017"/>
      <c r="X20" s="1017"/>
      <c r="Y20" s="1017"/>
      <c r="Z20" s="1017"/>
      <c r="AA20" s="1017"/>
      <c r="AB20" s="1017"/>
      <c r="AC20" s="1017"/>
      <c r="AD20" s="1017"/>
      <c r="AE20" s="1017"/>
      <c r="AF20" s="1017"/>
      <c r="AG20" s="1017"/>
      <c r="AH20" s="1017"/>
      <c r="AI20" s="1017"/>
      <c r="AJ20" s="1017"/>
      <c r="AK20" s="1017"/>
      <c r="AL20" s="1017"/>
      <c r="AM20" s="1017"/>
      <c r="AN20" s="1017"/>
      <c r="AO20" s="1017"/>
      <c r="AP20" s="1017"/>
      <c r="AQ20" s="1017"/>
      <c r="AR20" s="1017"/>
      <c r="AS20" s="1017"/>
      <c r="AT20" s="1017"/>
      <c r="AU20" s="1017"/>
      <c r="AV20" s="1017"/>
      <c r="AW20" s="1017"/>
      <c r="AX20" s="1017"/>
      <c r="AY20" s="1017"/>
      <c r="AZ20" s="1017"/>
      <c r="BA20" s="1017"/>
      <c r="BB20" s="1018"/>
      <c r="DU20" s="142"/>
      <c r="DV20" s="61" t="s">
        <v>60</v>
      </c>
      <c r="DW20" s="61" t="s">
        <v>61</v>
      </c>
      <c r="EA20" s="61" t="s">
        <v>57</v>
      </c>
      <c r="EC20" s="46"/>
    </row>
    <row r="21" spans="1:133" ht="11.25" customHeight="1">
      <c r="A21" s="1141" t="s">
        <v>504</v>
      </c>
      <c r="B21" s="1142"/>
      <c r="C21" s="1142"/>
      <c r="D21" s="1142"/>
      <c r="E21" s="1142"/>
      <c r="F21" s="1142"/>
      <c r="G21" s="1143"/>
      <c r="H21" s="1075" t="s">
        <v>56</v>
      </c>
      <c r="I21" s="1150"/>
      <c r="J21" s="1150"/>
      <c r="K21" s="1150"/>
      <c r="L21" s="1150"/>
      <c r="M21" s="1151"/>
      <c r="N21" s="1152" t="str">
        <f>IF(ISBLANK(VLOOKUP("専任取引士"&amp;ROUNDUP(ROW($A21)/11,0),sentori,4,FALSE)),"",VLOOKUP("専任取引士"&amp;ROUNDUP(ROW($A21)/11,0),sentori,4,FALSE))</f>
        <v/>
      </c>
      <c r="O21" s="1153"/>
      <c r="P21" s="1153"/>
      <c r="Q21" s="1153"/>
      <c r="R21" s="1153"/>
      <c r="S21" s="1153"/>
      <c r="T21" s="1153"/>
      <c r="U21" s="1153"/>
      <c r="V21" s="1153"/>
      <c r="W21" s="1153"/>
      <c r="X21" s="1153"/>
      <c r="Y21" s="1153"/>
      <c r="Z21" s="1153"/>
      <c r="AA21" s="1153"/>
      <c r="AB21" s="1153"/>
      <c r="AC21" s="1153"/>
      <c r="AD21" s="1154"/>
      <c r="AE21" s="1156" t="s">
        <v>196</v>
      </c>
      <c r="AF21" s="1157"/>
      <c r="AG21" s="1056" t="str">
        <f>IF(ISBLANK(VLOOKUP("専任取引士"&amp;ROUNDUP(ROW($A21)/11,0),sentori,8,FALSE)),"",TEXT(VLOOKUP("専任取引士"&amp;ROUNDUP(ROW($A21)/11,0),sentori,8,FALSE),"ggg"))</f>
        <v/>
      </c>
      <c r="AH21" s="1057"/>
      <c r="AI21" s="1057"/>
      <c r="AJ21" s="1057"/>
      <c r="AK21" s="1162" t="str">
        <f>IF(ISBLANK(VLOOKUP("専任取引士"&amp;ROUNDUP(ROW($A21)/11,0),sentori,8,FALSE)),"",TEXT(VLOOKUP("専任取引士"&amp;ROUNDUP(ROW($A21)/11,0),sentori,8,FALSE),"e"))</f>
        <v/>
      </c>
      <c r="AL21" s="1162"/>
      <c r="AM21" s="1162"/>
      <c r="AN21" s="1162"/>
      <c r="AO21" s="1136" t="s">
        <v>197</v>
      </c>
      <c r="AP21" s="1136"/>
      <c r="AQ21" s="1162" t="str">
        <f>IF(ISBLANK(VLOOKUP("専任取引士"&amp;ROUNDUP(ROW($A21)/11,0),sentori,8,FALSE)),"",MONTH(VLOOKUP("専任取引士"&amp;ROUNDUP(ROW($A21)/11,0),sentori,8,FALSE)))</f>
        <v/>
      </c>
      <c r="AR21" s="1162"/>
      <c r="AS21" s="1136" t="s">
        <v>198</v>
      </c>
      <c r="AT21" s="1137"/>
      <c r="AU21" s="1162" t="str">
        <f>IF(ISBLANK(VLOOKUP("専任取引士"&amp;ROUNDUP(ROW($A21)/11,0),sentori,8,FALSE)),"",DAY(VLOOKUP("専任取引士"&amp;ROUNDUP(ROW($A21)/11,0),sentori,8,FALSE)))</f>
        <v/>
      </c>
      <c r="AV21" s="1162"/>
      <c r="AW21" s="1136" t="s">
        <v>199</v>
      </c>
      <c r="AX21" s="1136"/>
      <c r="AY21" s="1167" t="s">
        <v>200</v>
      </c>
      <c r="AZ21" s="1168" t="str">
        <f>LEFT(VLOOKUP("専任取引士1",sentori,7,FALSE),1)</f>
        <v/>
      </c>
      <c r="BA21" s="1056" t="str">
        <f>LEFT(VLOOKUP("専任取引士"&amp;ROUNDUP(ROW($A21)/11,0),sentori,7,FALSE),1)</f>
        <v/>
      </c>
      <c r="BB21" s="1058"/>
      <c r="DU21" s="142"/>
      <c r="DV21" s="61" t="s">
        <v>63</v>
      </c>
      <c r="DW21" s="61" t="s">
        <v>64</v>
      </c>
      <c r="EA21" s="61" t="s">
        <v>60</v>
      </c>
    </row>
    <row r="22" spans="1:133" ht="11.25" customHeight="1">
      <c r="A22" s="1144"/>
      <c r="B22" s="1145"/>
      <c r="C22" s="1145"/>
      <c r="D22" s="1145"/>
      <c r="E22" s="1145"/>
      <c r="F22" s="1145"/>
      <c r="G22" s="1146"/>
      <c r="H22" s="1092"/>
      <c r="I22" s="1093"/>
      <c r="J22" s="1093"/>
      <c r="K22" s="1093"/>
      <c r="L22" s="1093"/>
      <c r="M22" s="1094"/>
      <c r="N22" s="1155"/>
      <c r="O22" s="573"/>
      <c r="P22" s="573"/>
      <c r="Q22" s="573"/>
      <c r="R22" s="573"/>
      <c r="S22" s="573"/>
      <c r="T22" s="573"/>
      <c r="U22" s="573"/>
      <c r="V22" s="573"/>
      <c r="W22" s="573"/>
      <c r="X22" s="573"/>
      <c r="Y22" s="573"/>
      <c r="Z22" s="573"/>
      <c r="AA22" s="573"/>
      <c r="AB22" s="573"/>
      <c r="AC22" s="573"/>
      <c r="AD22" s="574"/>
      <c r="AE22" s="1158"/>
      <c r="AF22" s="1159"/>
      <c r="AG22" s="1059"/>
      <c r="AH22" s="1060"/>
      <c r="AI22" s="1060"/>
      <c r="AJ22" s="1060"/>
      <c r="AK22" s="1163"/>
      <c r="AL22" s="1163"/>
      <c r="AM22" s="1163"/>
      <c r="AN22" s="1163"/>
      <c r="AO22" s="696"/>
      <c r="AP22" s="696"/>
      <c r="AQ22" s="1163"/>
      <c r="AR22" s="1163"/>
      <c r="AS22" s="674"/>
      <c r="AT22" s="674"/>
      <c r="AU22" s="1163"/>
      <c r="AV22" s="1163"/>
      <c r="AW22" s="696"/>
      <c r="AX22" s="696"/>
      <c r="AY22" s="1169"/>
      <c r="AZ22" s="1170"/>
      <c r="BA22" s="1059"/>
      <c r="BB22" s="1061"/>
      <c r="DU22" s="142"/>
      <c r="DV22" s="61" t="s">
        <v>66</v>
      </c>
      <c r="DW22" s="61" t="s">
        <v>67</v>
      </c>
      <c r="EA22" s="61" t="s">
        <v>63</v>
      </c>
    </row>
    <row r="23" spans="1:133" ht="11.25" customHeight="1">
      <c r="A23" s="1144"/>
      <c r="B23" s="1145"/>
      <c r="C23" s="1145"/>
      <c r="D23" s="1145"/>
      <c r="E23" s="1145"/>
      <c r="F23" s="1145"/>
      <c r="G23" s="1146"/>
      <c r="H23" s="455" t="s">
        <v>114</v>
      </c>
      <c r="I23" s="401"/>
      <c r="J23" s="401"/>
      <c r="K23" s="401"/>
      <c r="L23" s="401"/>
      <c r="M23" s="1173"/>
      <c r="N23" s="1175" t="str">
        <f>IF(ISBLANK(VLOOKUP("専任取引士"&amp;ROUNDUP(ROW($A21)/11,0),sentori,3,FALSE)),"",VLOOKUP("専任取引士"&amp;ROUNDUP(ROW($A21)/11,0),sentori,3,FALSE))</f>
        <v/>
      </c>
      <c r="O23" s="1176"/>
      <c r="P23" s="1176"/>
      <c r="Q23" s="1176"/>
      <c r="R23" s="1176"/>
      <c r="S23" s="1176"/>
      <c r="T23" s="1176"/>
      <c r="U23" s="1176"/>
      <c r="V23" s="1176"/>
      <c r="W23" s="1176"/>
      <c r="X23" s="1176"/>
      <c r="Y23" s="1176"/>
      <c r="Z23" s="1176"/>
      <c r="AA23" s="1176"/>
      <c r="AB23" s="1176"/>
      <c r="AC23" s="1176"/>
      <c r="AD23" s="1177"/>
      <c r="AE23" s="1160"/>
      <c r="AF23" s="1161"/>
      <c r="AG23" s="1062"/>
      <c r="AH23" s="1063"/>
      <c r="AI23" s="1063"/>
      <c r="AJ23" s="1063"/>
      <c r="AK23" s="1164"/>
      <c r="AL23" s="1164"/>
      <c r="AM23" s="1164"/>
      <c r="AN23" s="1164"/>
      <c r="AO23" s="1165"/>
      <c r="AP23" s="1165"/>
      <c r="AQ23" s="1164"/>
      <c r="AR23" s="1164"/>
      <c r="AS23" s="1166"/>
      <c r="AT23" s="1166"/>
      <c r="AU23" s="1164"/>
      <c r="AV23" s="1164"/>
      <c r="AW23" s="1165"/>
      <c r="AX23" s="1165"/>
      <c r="AY23" s="1169"/>
      <c r="AZ23" s="1170"/>
      <c r="BA23" s="1059"/>
      <c r="BB23" s="1061"/>
      <c r="DU23" s="142"/>
      <c r="DV23" s="61" t="s">
        <v>69</v>
      </c>
      <c r="DW23" s="61" t="s">
        <v>70</v>
      </c>
      <c r="EA23" s="61" t="s">
        <v>66</v>
      </c>
    </row>
    <row r="24" spans="1:133" ht="11.25" customHeight="1">
      <c r="A24" s="1144"/>
      <c r="B24" s="1145"/>
      <c r="C24" s="1145"/>
      <c r="D24" s="1145"/>
      <c r="E24" s="1145"/>
      <c r="F24" s="1145"/>
      <c r="G24" s="1146"/>
      <c r="H24" s="1174"/>
      <c r="I24" s="989"/>
      <c r="J24" s="989"/>
      <c r="K24" s="989"/>
      <c r="L24" s="989"/>
      <c r="M24" s="1007"/>
      <c r="N24" s="1178"/>
      <c r="O24" s="571"/>
      <c r="P24" s="571"/>
      <c r="Q24" s="571"/>
      <c r="R24" s="571"/>
      <c r="S24" s="571"/>
      <c r="T24" s="571"/>
      <c r="U24" s="571"/>
      <c r="V24" s="571"/>
      <c r="W24" s="571"/>
      <c r="X24" s="571"/>
      <c r="Y24" s="571"/>
      <c r="Z24" s="571"/>
      <c r="AA24" s="571"/>
      <c r="AB24" s="571"/>
      <c r="AC24" s="571"/>
      <c r="AD24" s="572"/>
      <c r="AE24" s="1179" t="s">
        <v>210</v>
      </c>
      <c r="AF24" s="1180"/>
      <c r="AG24" s="1181"/>
      <c r="AH24" s="1212" t="str">
        <f>VLOOKUP("専任取引士"&amp;ROUNDUP(ROW($A21)/11,0),sentori,19,FALSE)&amp;""</f>
        <v/>
      </c>
      <c r="AI24" s="1192"/>
      <c r="AJ24" s="1192"/>
      <c r="AK24" s="1192"/>
      <c r="AL24" s="1192"/>
      <c r="AM24" s="1192"/>
      <c r="AN24" s="1192"/>
      <c r="AO24" s="1192"/>
      <c r="AP24" s="1192"/>
      <c r="AQ24" s="1192"/>
      <c r="AR24" s="1192"/>
      <c r="AS24" s="1192"/>
      <c r="AT24" s="1192"/>
      <c r="AU24" s="1192"/>
      <c r="AV24" s="1192"/>
      <c r="AW24" s="1192"/>
      <c r="AX24" s="1213"/>
      <c r="AY24" s="1169"/>
      <c r="AZ24" s="1170"/>
      <c r="BA24" s="1059"/>
      <c r="BB24" s="1061"/>
      <c r="DU24" s="142"/>
      <c r="DV24" s="61" t="s">
        <v>74</v>
      </c>
      <c r="DW24" s="61" t="s">
        <v>75</v>
      </c>
      <c r="EA24" s="61" t="s">
        <v>69</v>
      </c>
    </row>
    <row r="25" spans="1:133" ht="11.25" customHeight="1">
      <c r="A25" s="1144"/>
      <c r="B25" s="1145"/>
      <c r="C25" s="1145"/>
      <c r="D25" s="1145"/>
      <c r="E25" s="1145"/>
      <c r="F25" s="1145"/>
      <c r="G25" s="1146"/>
      <c r="H25" s="1092"/>
      <c r="I25" s="1093"/>
      <c r="J25" s="1093"/>
      <c r="K25" s="1093"/>
      <c r="L25" s="1093"/>
      <c r="M25" s="1094"/>
      <c r="N25" s="1155"/>
      <c r="O25" s="573"/>
      <c r="P25" s="573"/>
      <c r="Q25" s="573"/>
      <c r="R25" s="573"/>
      <c r="S25" s="573"/>
      <c r="T25" s="573"/>
      <c r="U25" s="573"/>
      <c r="V25" s="573"/>
      <c r="W25" s="573"/>
      <c r="X25" s="573"/>
      <c r="Y25" s="573"/>
      <c r="Z25" s="573"/>
      <c r="AA25" s="573"/>
      <c r="AB25" s="573"/>
      <c r="AC25" s="573"/>
      <c r="AD25" s="574"/>
      <c r="AE25" s="1182"/>
      <c r="AF25" s="1165"/>
      <c r="AG25" s="1183"/>
      <c r="AH25" s="1214"/>
      <c r="AI25" s="1164"/>
      <c r="AJ25" s="1164"/>
      <c r="AK25" s="1164"/>
      <c r="AL25" s="1164"/>
      <c r="AM25" s="1164"/>
      <c r="AN25" s="1164"/>
      <c r="AO25" s="1164"/>
      <c r="AP25" s="1164"/>
      <c r="AQ25" s="1164"/>
      <c r="AR25" s="1164"/>
      <c r="AS25" s="1164"/>
      <c r="AT25" s="1164"/>
      <c r="AU25" s="1164"/>
      <c r="AV25" s="1164"/>
      <c r="AW25" s="1164"/>
      <c r="AX25" s="1215"/>
      <c r="AY25" s="1171"/>
      <c r="AZ25" s="1172"/>
      <c r="BA25" s="1062"/>
      <c r="BB25" s="1064"/>
      <c r="DU25" s="142"/>
      <c r="DV25" s="61" t="s">
        <v>77</v>
      </c>
      <c r="DW25" s="61" t="s">
        <v>78</v>
      </c>
      <c r="EA25" s="61" t="s">
        <v>74</v>
      </c>
    </row>
    <row r="26" spans="1:133" ht="11.25" customHeight="1">
      <c r="A26" s="1144"/>
      <c r="B26" s="1145"/>
      <c r="C26" s="1145"/>
      <c r="D26" s="1145"/>
      <c r="E26" s="1145"/>
      <c r="F26" s="1145"/>
      <c r="G26" s="1146"/>
      <c r="H26" s="455" t="s">
        <v>131</v>
      </c>
      <c r="I26" s="401"/>
      <c r="J26" s="401"/>
      <c r="K26" s="401"/>
      <c r="L26" s="401"/>
      <c r="M26" s="1173"/>
      <c r="N26" s="1184" t="s">
        <v>505</v>
      </c>
      <c r="O26" s="1185"/>
      <c r="P26" s="1211" t="str">
        <f>VLOOKUP("専任取引士"&amp;ROUNDUP(ROW($A21)/11,0),sentori,12,FALSE)&amp;""</f>
        <v/>
      </c>
      <c r="Q26" s="1211"/>
      <c r="R26" s="1211"/>
      <c r="S26" s="1211"/>
      <c r="T26" s="1211"/>
      <c r="U26" s="1211"/>
      <c r="V26" s="1211"/>
      <c r="W26" s="1211"/>
      <c r="X26" s="1211"/>
      <c r="Y26" s="1211"/>
      <c r="Z26" s="1180"/>
      <c r="AA26" s="1180"/>
      <c r="AB26" s="1180"/>
      <c r="AC26" s="1180"/>
      <c r="AD26" s="1180"/>
      <c r="AE26" s="1180"/>
      <c r="AF26" s="1180"/>
      <c r="AG26" s="1180"/>
      <c r="AH26" s="1180"/>
      <c r="AI26" s="1180"/>
      <c r="AJ26" s="1180"/>
      <c r="AK26" s="1180"/>
      <c r="AL26" s="1180"/>
      <c r="AM26" s="1180"/>
      <c r="AN26" s="1180"/>
      <c r="AO26" s="1180"/>
      <c r="AP26" s="1180"/>
      <c r="AQ26" s="1180"/>
      <c r="AR26" s="1180"/>
      <c r="AS26" s="1180"/>
      <c r="AT26" s="1180"/>
      <c r="AU26" s="1180"/>
      <c r="AV26" s="1180"/>
      <c r="AW26" s="1180"/>
      <c r="AX26" s="1180"/>
      <c r="AY26" s="1180"/>
      <c r="AZ26" s="1180"/>
      <c r="BA26" s="1180"/>
      <c r="BB26" s="1186"/>
      <c r="DU26" s="143"/>
      <c r="DV26" s="61" t="s">
        <v>80</v>
      </c>
      <c r="DW26" s="61" t="s">
        <v>81</v>
      </c>
      <c r="EA26" s="61" t="s">
        <v>77</v>
      </c>
    </row>
    <row r="27" spans="1:133" ht="11.25" customHeight="1">
      <c r="A27" s="1144"/>
      <c r="B27" s="1145"/>
      <c r="C27" s="1145"/>
      <c r="D27" s="1145"/>
      <c r="E27" s="1145"/>
      <c r="F27" s="1145"/>
      <c r="G27" s="1146"/>
      <c r="H27" s="1174"/>
      <c r="I27" s="989"/>
      <c r="J27" s="989"/>
      <c r="K27" s="989"/>
      <c r="L27" s="989"/>
      <c r="M27" s="1007"/>
      <c r="N27" s="1178" t="str">
        <f>IF(ISBLANK(VLOOKUP("専任取引士"&amp;ROUNDUP(ROW($A21)/11,0),sentori,11,FALSE)),VLOOKUP("専任取引士"&amp;ROUNDUP(ROW($A21)/11,0),sentori,13,FALSE)&amp;VLOOKUP("専任取引士"&amp;ROUNDUP(ROW($A21)/11,0),sentori,14,FALSE)&amp;VLOOKUP("専任取引士"&amp;ROUNDUP(ROW($A21)/11,0),sentori,15,FALSE)&amp;VLOOKUP("専任取引士"&amp;ROUNDUP(ROW($A21)/11,0),sentori,16,FALSE)&amp;"　"&amp;VLOOKUP("専任取引士"&amp;ROUNDUP(ROW($A21)/11,0),sentori,17,FALSE),VLOOKUP("専任取引士"&amp;ROUNDUP(ROW($A21)/11,0),sentori,18,FALSE))</f>
        <v>　</v>
      </c>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c r="AU27" s="571"/>
      <c r="AV27" s="571"/>
      <c r="AW27" s="571"/>
      <c r="AX27" s="571"/>
      <c r="AY27" s="571"/>
      <c r="AZ27" s="571"/>
      <c r="BA27" s="571"/>
      <c r="BB27" s="1187"/>
      <c r="DU27" s="143"/>
      <c r="DV27" s="61" t="s">
        <v>85</v>
      </c>
      <c r="DW27" s="61" t="s">
        <v>86</v>
      </c>
      <c r="EA27" s="61" t="s">
        <v>80</v>
      </c>
    </row>
    <row r="28" spans="1:133" ht="11.25" customHeight="1">
      <c r="A28" s="1144"/>
      <c r="B28" s="1145"/>
      <c r="C28" s="1145"/>
      <c r="D28" s="1145"/>
      <c r="E28" s="1145"/>
      <c r="F28" s="1145"/>
      <c r="G28" s="1146"/>
      <c r="H28" s="1174"/>
      <c r="I28" s="989"/>
      <c r="J28" s="989"/>
      <c r="K28" s="989"/>
      <c r="L28" s="989"/>
      <c r="M28" s="1007"/>
      <c r="N28" s="1178"/>
      <c r="O28" s="571"/>
      <c r="P28" s="571"/>
      <c r="Q28" s="571"/>
      <c r="R28" s="571"/>
      <c r="S28" s="571"/>
      <c r="T28" s="571"/>
      <c r="U28" s="571"/>
      <c r="V28" s="571"/>
      <c r="W28" s="571"/>
      <c r="X28" s="571"/>
      <c r="Y28" s="571"/>
      <c r="Z28" s="571"/>
      <c r="AA28" s="571"/>
      <c r="AB28" s="571"/>
      <c r="AC28" s="571"/>
      <c r="AD28" s="571"/>
      <c r="AE28" s="571"/>
      <c r="AF28" s="571"/>
      <c r="AG28" s="571"/>
      <c r="AH28" s="571"/>
      <c r="AI28" s="571"/>
      <c r="AJ28" s="571"/>
      <c r="AK28" s="571"/>
      <c r="AL28" s="571"/>
      <c r="AM28" s="571"/>
      <c r="AN28" s="571"/>
      <c r="AO28" s="571"/>
      <c r="AP28" s="571"/>
      <c r="AQ28" s="571"/>
      <c r="AR28" s="571"/>
      <c r="AS28" s="571"/>
      <c r="AT28" s="571"/>
      <c r="AU28" s="571"/>
      <c r="AV28" s="571"/>
      <c r="AW28" s="571"/>
      <c r="AX28" s="571"/>
      <c r="AY28" s="571"/>
      <c r="AZ28" s="571"/>
      <c r="BA28" s="571"/>
      <c r="BB28" s="1187"/>
      <c r="DU28" s="142"/>
      <c r="DV28" s="61" t="s">
        <v>88</v>
      </c>
      <c r="DW28" s="61" t="s">
        <v>89</v>
      </c>
      <c r="EA28" s="61" t="s">
        <v>85</v>
      </c>
    </row>
    <row r="29" spans="1:133" ht="11.25" customHeight="1">
      <c r="A29" s="1144"/>
      <c r="B29" s="1145"/>
      <c r="C29" s="1145"/>
      <c r="D29" s="1145"/>
      <c r="E29" s="1145"/>
      <c r="F29" s="1145"/>
      <c r="G29" s="1146"/>
      <c r="H29" s="1092"/>
      <c r="I29" s="1093"/>
      <c r="J29" s="1093"/>
      <c r="K29" s="1093"/>
      <c r="L29" s="1093"/>
      <c r="M29" s="1094"/>
      <c r="N29" s="1155"/>
      <c r="O29" s="573"/>
      <c r="P29" s="573"/>
      <c r="Q29" s="573"/>
      <c r="R29" s="573"/>
      <c r="S29" s="573"/>
      <c r="T29" s="573"/>
      <c r="U29" s="573"/>
      <c r="V29" s="573"/>
      <c r="W29" s="573"/>
      <c r="X29" s="573"/>
      <c r="Y29" s="573"/>
      <c r="Z29" s="573"/>
      <c r="AA29" s="573"/>
      <c r="AB29" s="573"/>
      <c r="AC29" s="573"/>
      <c r="AD29" s="573"/>
      <c r="AE29" s="573"/>
      <c r="AF29" s="573"/>
      <c r="AG29" s="573"/>
      <c r="AH29" s="573"/>
      <c r="AI29" s="573"/>
      <c r="AJ29" s="573"/>
      <c r="AK29" s="573"/>
      <c r="AL29" s="573"/>
      <c r="AM29" s="573"/>
      <c r="AN29" s="573"/>
      <c r="AO29" s="573"/>
      <c r="AP29" s="573"/>
      <c r="AQ29" s="573"/>
      <c r="AR29" s="573"/>
      <c r="AS29" s="573"/>
      <c r="AT29" s="573"/>
      <c r="AU29" s="573"/>
      <c r="AV29" s="573"/>
      <c r="AW29" s="573"/>
      <c r="AX29" s="573"/>
      <c r="AY29" s="573"/>
      <c r="AZ29" s="573"/>
      <c r="BA29" s="573"/>
      <c r="BB29" s="1188"/>
      <c r="DU29" s="142"/>
      <c r="DV29" s="61" t="s">
        <v>101</v>
      </c>
      <c r="DW29" s="61" t="s">
        <v>506</v>
      </c>
      <c r="EA29" s="61" t="s">
        <v>88</v>
      </c>
    </row>
    <row r="30" spans="1:133" ht="11.25" customHeight="1">
      <c r="A30" s="1144"/>
      <c r="B30" s="1145"/>
      <c r="C30" s="1145"/>
      <c r="D30" s="1145"/>
      <c r="E30" s="1145"/>
      <c r="F30" s="1145"/>
      <c r="G30" s="1146"/>
      <c r="H30" s="455" t="s">
        <v>227</v>
      </c>
      <c r="I30" s="371"/>
      <c r="J30" s="371"/>
      <c r="K30" s="371"/>
      <c r="L30" s="371"/>
      <c r="M30" s="481"/>
      <c r="N30" s="1190" t="s">
        <v>498</v>
      </c>
      <c r="O30" s="1194" t="str">
        <f>IF(ISBLANK(VLOOKUP("専任取引士"&amp;ROUNDUP(ROW($A21)/11,0),sentori,20,FALSE)),"",VLOOKUP("専任取引士"&amp;ROUNDUP(ROW($A21)/11,0),sentori,20,FALSE))</f>
        <v/>
      </c>
      <c r="P30" s="1194"/>
      <c r="Q30" s="1194"/>
      <c r="R30" s="1194"/>
      <c r="S30" s="1194"/>
      <c r="T30" s="1194"/>
      <c r="U30" s="1194"/>
      <c r="V30" s="1196" t="s">
        <v>499</v>
      </c>
      <c r="W30" s="1180" t="s">
        <v>500</v>
      </c>
      <c r="X30" s="1185"/>
      <c r="Y30" s="1192" t="str">
        <f>IF(ISBLANK(VLOOKUP("専任取引士"&amp;ROUNDUP(ROW($A21)/11,0),sentori,21,FALSE)),"",VLOOKUP("専任取引士"&amp;ROUNDUP(ROW($A21)/11,0),sentori,21,FALSE))</f>
        <v/>
      </c>
      <c r="Z30" s="1192"/>
      <c r="AA30" s="1192"/>
      <c r="AB30" s="1192"/>
      <c r="AC30" s="1192"/>
      <c r="AD30" s="1192"/>
      <c r="AE30" s="1192"/>
      <c r="AF30" s="1192"/>
      <c r="AG30" s="1180" t="s">
        <v>501</v>
      </c>
      <c r="AH30" s="1198"/>
      <c r="AI30" s="1179" t="s">
        <v>507</v>
      </c>
      <c r="AJ30" s="1180"/>
      <c r="AK30" s="1180"/>
      <c r="AL30" s="1180"/>
      <c r="AM30" s="1181"/>
      <c r="AN30" s="1202" t="str">
        <f>IF(ISBLANK(VLOOKUP("専任取引士"&amp;ROUNDUP(ROW($A21)/11,0),sentori,22,FALSE)),"",TEXT(VLOOKUP("専任取引士"&amp;ROUNDUP(ROW($A21)/11,0),sentori,22,FALSE),"ggg"))</f>
        <v/>
      </c>
      <c r="AO30" s="1194"/>
      <c r="AP30" s="1194"/>
      <c r="AQ30" s="1192" t="str">
        <f>IF(ISBLANK(VLOOKUP("専任取引士"&amp;ROUNDUP(ROW($A21)/11,0),sentori,22,FALSE)),"",TEXT(VLOOKUP("専任取引士"&amp;ROUNDUP(ROW($A21)/11,0),sentori,22,FALSE),"e"))</f>
        <v/>
      </c>
      <c r="AR30" s="1192"/>
      <c r="AS30" s="1180" t="s">
        <v>197</v>
      </c>
      <c r="AT30" s="1180"/>
      <c r="AU30" s="1192" t="str">
        <f>IF(ISBLANK(VLOOKUP("専任取引士"&amp;ROUNDUP(ROW($A21)/11,0),sentori,22,FALSE)),"",MONTH(VLOOKUP("専任取引士"&amp;ROUNDUP(ROW($A21)/11,0),sentori,22,FALSE)))</f>
        <v/>
      </c>
      <c r="AV30" s="1192"/>
      <c r="AW30" s="1180" t="s">
        <v>198</v>
      </c>
      <c r="AX30" s="1180"/>
      <c r="AY30" s="1192" t="str">
        <f>IF(ISBLANK(VLOOKUP("専任取引士"&amp;ROUNDUP(ROW($A21)/11,0),sentori,22,FALSE)),"",DAY(VLOOKUP("専任取引士"&amp;ROUNDUP(ROW($A21)/11,0),sentori,22,FALSE)))</f>
        <v/>
      </c>
      <c r="AZ30" s="1192"/>
      <c r="BA30" s="1180" t="s">
        <v>199</v>
      </c>
      <c r="BB30" s="1186"/>
      <c r="DU30" s="142"/>
      <c r="DV30" s="61" t="s">
        <v>108</v>
      </c>
      <c r="DW30" s="61" t="s">
        <v>508</v>
      </c>
      <c r="EA30" s="61" t="s">
        <v>101</v>
      </c>
    </row>
    <row r="31" spans="1:133" ht="11.25" customHeight="1">
      <c r="A31" s="1147"/>
      <c r="B31" s="1148"/>
      <c r="C31" s="1148"/>
      <c r="D31" s="1148"/>
      <c r="E31" s="1148"/>
      <c r="F31" s="1148"/>
      <c r="G31" s="1149"/>
      <c r="H31" s="419"/>
      <c r="I31" s="996"/>
      <c r="J31" s="996"/>
      <c r="K31" s="996"/>
      <c r="L31" s="996"/>
      <c r="M31" s="1189"/>
      <c r="N31" s="1191"/>
      <c r="O31" s="1195"/>
      <c r="P31" s="1195"/>
      <c r="Q31" s="1195"/>
      <c r="R31" s="1195"/>
      <c r="S31" s="1195"/>
      <c r="T31" s="1195"/>
      <c r="U31" s="1195"/>
      <c r="V31" s="1197"/>
      <c r="W31" s="1130"/>
      <c r="X31" s="1130"/>
      <c r="Y31" s="1193"/>
      <c r="Z31" s="1193"/>
      <c r="AA31" s="1193"/>
      <c r="AB31" s="1193"/>
      <c r="AC31" s="1193"/>
      <c r="AD31" s="1193"/>
      <c r="AE31" s="1193"/>
      <c r="AF31" s="1193"/>
      <c r="AG31" s="1130"/>
      <c r="AH31" s="1199"/>
      <c r="AI31" s="1200"/>
      <c r="AJ31" s="1119"/>
      <c r="AK31" s="1119"/>
      <c r="AL31" s="1119"/>
      <c r="AM31" s="1201"/>
      <c r="AN31" s="1203"/>
      <c r="AO31" s="1195"/>
      <c r="AP31" s="1195"/>
      <c r="AQ31" s="1193"/>
      <c r="AR31" s="1193"/>
      <c r="AS31" s="1119"/>
      <c r="AT31" s="1119"/>
      <c r="AU31" s="1193"/>
      <c r="AV31" s="1193"/>
      <c r="AW31" s="1119"/>
      <c r="AX31" s="1119"/>
      <c r="AY31" s="1193"/>
      <c r="AZ31" s="1193"/>
      <c r="BA31" s="1119"/>
      <c r="BB31" s="1124"/>
      <c r="DU31" s="142"/>
      <c r="DV31" s="61" t="s">
        <v>112</v>
      </c>
      <c r="DW31" s="61" t="s">
        <v>509</v>
      </c>
      <c r="EA31" s="61" t="s">
        <v>108</v>
      </c>
    </row>
    <row r="32" spans="1:133" ht="11.25" customHeight="1">
      <c r="A32" s="1141" t="s">
        <v>504</v>
      </c>
      <c r="B32" s="1142"/>
      <c r="C32" s="1142"/>
      <c r="D32" s="1142"/>
      <c r="E32" s="1142"/>
      <c r="F32" s="1142"/>
      <c r="G32" s="1143"/>
      <c r="H32" s="1075" t="s">
        <v>56</v>
      </c>
      <c r="I32" s="1150"/>
      <c r="J32" s="1150"/>
      <c r="K32" s="1150"/>
      <c r="L32" s="1150"/>
      <c r="M32" s="1151"/>
      <c r="N32" s="1152" t="str">
        <f>IF(ISBLANK(VLOOKUP("専任取引士"&amp;ROUNDUP(ROW($A32)/11,0),sentori,4,FALSE)),"",VLOOKUP("専任取引士"&amp;ROUNDUP(ROW($A32)/11,0),sentori,4,FALSE))</f>
        <v/>
      </c>
      <c r="O32" s="1153"/>
      <c r="P32" s="1153"/>
      <c r="Q32" s="1153"/>
      <c r="R32" s="1153"/>
      <c r="S32" s="1153"/>
      <c r="T32" s="1153"/>
      <c r="U32" s="1153"/>
      <c r="V32" s="1153"/>
      <c r="W32" s="1153"/>
      <c r="X32" s="1153"/>
      <c r="Y32" s="1153"/>
      <c r="Z32" s="1153"/>
      <c r="AA32" s="1153"/>
      <c r="AB32" s="1153"/>
      <c r="AC32" s="1153"/>
      <c r="AD32" s="1154"/>
      <c r="AE32" s="1156" t="s">
        <v>196</v>
      </c>
      <c r="AF32" s="1157"/>
      <c r="AG32" s="1056" t="str">
        <f>IF(ISBLANK(VLOOKUP("専任取引士"&amp;ROUNDUP(ROW($A32)/11,0),sentori,8,FALSE)),"",TEXT(VLOOKUP("専任取引士"&amp;ROUNDUP(ROW($A32)/11,0),sentori,8,FALSE),"ggg"))</f>
        <v/>
      </c>
      <c r="AH32" s="1057"/>
      <c r="AI32" s="1057"/>
      <c r="AJ32" s="1057"/>
      <c r="AK32" s="1162" t="str">
        <f>IF(ISBLANK(VLOOKUP("専任取引士"&amp;ROUNDUP(ROW($A32)/11,0),sentori,8,FALSE)),"",TEXT(VLOOKUP("専任取引士"&amp;ROUNDUP(ROW($A32)/11,0),sentori,8,FALSE),"e"))</f>
        <v/>
      </c>
      <c r="AL32" s="1162"/>
      <c r="AM32" s="1162"/>
      <c r="AN32" s="1162"/>
      <c r="AO32" s="1136" t="s">
        <v>197</v>
      </c>
      <c r="AP32" s="1136"/>
      <c r="AQ32" s="1162" t="str">
        <f>IF(ISBLANK(VLOOKUP("専任取引士"&amp;ROUNDUP(ROW($A32)/11,0),sentori,8,FALSE)),"",MONTH(VLOOKUP("専任取引士"&amp;ROUNDUP(ROW($A32)/11,0),sentori,8,FALSE)))</f>
        <v/>
      </c>
      <c r="AR32" s="1162"/>
      <c r="AS32" s="1136" t="s">
        <v>198</v>
      </c>
      <c r="AT32" s="1137"/>
      <c r="AU32" s="1162" t="str">
        <f>IF(ISBLANK(VLOOKUP("専任取引士"&amp;ROUNDUP(ROW($A32)/11,0),sentori,8,FALSE)),"",DAY(VLOOKUP("専任取引士"&amp;ROUNDUP(ROW($A32)/11,0),sentori,8,FALSE)))</f>
        <v/>
      </c>
      <c r="AV32" s="1162"/>
      <c r="AW32" s="1136" t="s">
        <v>199</v>
      </c>
      <c r="AX32" s="1136"/>
      <c r="AY32" s="1167" t="s">
        <v>200</v>
      </c>
      <c r="AZ32" s="1168" t="str">
        <f>LEFT(VLOOKUP("専任取引士1",sentori,7,FALSE),1)</f>
        <v/>
      </c>
      <c r="BA32" s="1056" t="str">
        <f>LEFT(VLOOKUP("専任取引士"&amp;ROUNDUP(ROW($A32)/11,0),sentori,7,FALSE),1)</f>
        <v/>
      </c>
      <c r="BB32" s="1058"/>
      <c r="DU32" s="142"/>
      <c r="DV32" s="61" t="s">
        <v>117</v>
      </c>
      <c r="DW32" s="61" t="s">
        <v>510</v>
      </c>
      <c r="EA32" s="61" t="s">
        <v>112</v>
      </c>
    </row>
    <row r="33" spans="1:131" ht="11.25" customHeight="1">
      <c r="A33" s="1144"/>
      <c r="B33" s="1145"/>
      <c r="C33" s="1145"/>
      <c r="D33" s="1145"/>
      <c r="E33" s="1145"/>
      <c r="F33" s="1145"/>
      <c r="G33" s="1146"/>
      <c r="H33" s="1092"/>
      <c r="I33" s="1093"/>
      <c r="J33" s="1093"/>
      <c r="K33" s="1093"/>
      <c r="L33" s="1093"/>
      <c r="M33" s="1094"/>
      <c r="N33" s="1155"/>
      <c r="O33" s="573"/>
      <c r="P33" s="573"/>
      <c r="Q33" s="573"/>
      <c r="R33" s="573"/>
      <c r="S33" s="573"/>
      <c r="T33" s="573"/>
      <c r="U33" s="573"/>
      <c r="V33" s="573"/>
      <c r="W33" s="573"/>
      <c r="X33" s="573"/>
      <c r="Y33" s="573"/>
      <c r="Z33" s="573"/>
      <c r="AA33" s="573"/>
      <c r="AB33" s="573"/>
      <c r="AC33" s="573"/>
      <c r="AD33" s="574"/>
      <c r="AE33" s="1158"/>
      <c r="AF33" s="1159"/>
      <c r="AG33" s="1059"/>
      <c r="AH33" s="1060"/>
      <c r="AI33" s="1060"/>
      <c r="AJ33" s="1060"/>
      <c r="AK33" s="1163"/>
      <c r="AL33" s="1163"/>
      <c r="AM33" s="1163"/>
      <c r="AN33" s="1163"/>
      <c r="AO33" s="696"/>
      <c r="AP33" s="696"/>
      <c r="AQ33" s="1163"/>
      <c r="AR33" s="1163"/>
      <c r="AS33" s="674"/>
      <c r="AT33" s="674"/>
      <c r="AU33" s="1163"/>
      <c r="AV33" s="1163"/>
      <c r="AW33" s="696"/>
      <c r="AX33" s="696"/>
      <c r="AY33" s="1169"/>
      <c r="AZ33" s="1170"/>
      <c r="BA33" s="1059"/>
      <c r="BB33" s="1061"/>
      <c r="DU33" s="142"/>
      <c r="DV33" s="61" t="s">
        <v>120</v>
      </c>
      <c r="DW33" s="61" t="s">
        <v>511</v>
      </c>
      <c r="EA33" s="61" t="s">
        <v>117</v>
      </c>
    </row>
    <row r="34" spans="1:131" ht="11.25" customHeight="1">
      <c r="A34" s="1144"/>
      <c r="B34" s="1145"/>
      <c r="C34" s="1145"/>
      <c r="D34" s="1145"/>
      <c r="E34" s="1145"/>
      <c r="F34" s="1145"/>
      <c r="G34" s="1146"/>
      <c r="H34" s="430" t="s">
        <v>114</v>
      </c>
      <c r="I34" s="1096"/>
      <c r="J34" s="1096"/>
      <c r="K34" s="1096"/>
      <c r="L34" s="1096"/>
      <c r="M34" s="1097"/>
      <c r="N34" s="1175" t="str">
        <f>IF(ISBLANK(VLOOKUP("専任取引士"&amp;ROUNDUP(ROW($A32)/11,0),sentori,3,FALSE)),"",VLOOKUP("専任取引士"&amp;ROUNDUP(ROW($A32)/11,0),sentori,3,FALSE))</f>
        <v/>
      </c>
      <c r="O34" s="1176"/>
      <c r="P34" s="1176"/>
      <c r="Q34" s="1176"/>
      <c r="R34" s="1176"/>
      <c r="S34" s="1176"/>
      <c r="T34" s="1176"/>
      <c r="U34" s="1176"/>
      <c r="V34" s="1176"/>
      <c r="W34" s="1176"/>
      <c r="X34" s="1176"/>
      <c r="Y34" s="1176"/>
      <c r="Z34" s="1176"/>
      <c r="AA34" s="1176"/>
      <c r="AB34" s="1176"/>
      <c r="AC34" s="1176"/>
      <c r="AD34" s="1177"/>
      <c r="AE34" s="1160"/>
      <c r="AF34" s="1161"/>
      <c r="AG34" s="1062"/>
      <c r="AH34" s="1063"/>
      <c r="AI34" s="1063"/>
      <c r="AJ34" s="1063"/>
      <c r="AK34" s="1164"/>
      <c r="AL34" s="1164"/>
      <c r="AM34" s="1164"/>
      <c r="AN34" s="1164"/>
      <c r="AO34" s="1165"/>
      <c r="AP34" s="1165"/>
      <c r="AQ34" s="1164"/>
      <c r="AR34" s="1164"/>
      <c r="AS34" s="1166"/>
      <c r="AT34" s="1166"/>
      <c r="AU34" s="1164"/>
      <c r="AV34" s="1164"/>
      <c r="AW34" s="1165"/>
      <c r="AX34" s="1165"/>
      <c r="AY34" s="1169"/>
      <c r="AZ34" s="1170"/>
      <c r="BA34" s="1059"/>
      <c r="BB34" s="1061"/>
      <c r="DU34" s="142"/>
      <c r="DV34" s="61" t="s">
        <v>123</v>
      </c>
      <c r="DW34" s="61" t="s">
        <v>512</v>
      </c>
      <c r="EA34" s="61" t="s">
        <v>120</v>
      </c>
    </row>
    <row r="35" spans="1:131" ht="11.25" customHeight="1">
      <c r="A35" s="1144"/>
      <c r="B35" s="1145"/>
      <c r="C35" s="1145"/>
      <c r="D35" s="1145"/>
      <c r="E35" s="1145"/>
      <c r="F35" s="1145"/>
      <c r="G35" s="1146"/>
      <c r="H35" s="1098"/>
      <c r="I35" s="1096"/>
      <c r="J35" s="1096"/>
      <c r="K35" s="1096"/>
      <c r="L35" s="1096"/>
      <c r="M35" s="1097"/>
      <c r="N35" s="1178"/>
      <c r="O35" s="571"/>
      <c r="P35" s="571"/>
      <c r="Q35" s="571"/>
      <c r="R35" s="571"/>
      <c r="S35" s="571"/>
      <c r="T35" s="571"/>
      <c r="U35" s="571"/>
      <c r="V35" s="571"/>
      <c r="W35" s="571"/>
      <c r="X35" s="571"/>
      <c r="Y35" s="571"/>
      <c r="Z35" s="571"/>
      <c r="AA35" s="571"/>
      <c r="AB35" s="571"/>
      <c r="AC35" s="571"/>
      <c r="AD35" s="572"/>
      <c r="AE35" s="1179" t="s">
        <v>210</v>
      </c>
      <c r="AF35" s="1180"/>
      <c r="AG35" s="1181"/>
      <c r="AH35" s="1212" t="str">
        <f>VLOOKUP("専任取引士"&amp;ROUNDUP(ROW($A32)/11,0),sentori,19,FALSE)&amp;""</f>
        <v/>
      </c>
      <c r="AI35" s="1192"/>
      <c r="AJ35" s="1192"/>
      <c r="AK35" s="1192"/>
      <c r="AL35" s="1192"/>
      <c r="AM35" s="1192"/>
      <c r="AN35" s="1192"/>
      <c r="AO35" s="1192"/>
      <c r="AP35" s="1192"/>
      <c r="AQ35" s="1192"/>
      <c r="AR35" s="1192"/>
      <c r="AS35" s="1192"/>
      <c r="AT35" s="1192"/>
      <c r="AU35" s="1192"/>
      <c r="AV35" s="1192"/>
      <c r="AW35" s="1192"/>
      <c r="AX35" s="1213"/>
      <c r="AY35" s="1169"/>
      <c r="AZ35" s="1170"/>
      <c r="BA35" s="1059"/>
      <c r="BB35" s="1061"/>
      <c r="DU35" s="142"/>
      <c r="DV35" s="61" t="s">
        <v>129</v>
      </c>
      <c r="DW35" s="61" t="s">
        <v>513</v>
      </c>
      <c r="EA35" s="61" t="s">
        <v>123</v>
      </c>
    </row>
    <row r="36" spans="1:131" ht="11.25" customHeight="1">
      <c r="A36" s="1144"/>
      <c r="B36" s="1145"/>
      <c r="C36" s="1145"/>
      <c r="D36" s="1145"/>
      <c r="E36" s="1145"/>
      <c r="F36" s="1145"/>
      <c r="G36" s="1146"/>
      <c r="H36" s="1098"/>
      <c r="I36" s="1096"/>
      <c r="J36" s="1096"/>
      <c r="K36" s="1096"/>
      <c r="L36" s="1096"/>
      <c r="M36" s="1097"/>
      <c r="N36" s="1155"/>
      <c r="O36" s="573"/>
      <c r="P36" s="573"/>
      <c r="Q36" s="573"/>
      <c r="R36" s="573"/>
      <c r="S36" s="573"/>
      <c r="T36" s="573"/>
      <c r="U36" s="573"/>
      <c r="V36" s="573"/>
      <c r="W36" s="573"/>
      <c r="X36" s="573"/>
      <c r="Y36" s="573"/>
      <c r="Z36" s="573"/>
      <c r="AA36" s="573"/>
      <c r="AB36" s="573"/>
      <c r="AC36" s="573"/>
      <c r="AD36" s="574"/>
      <c r="AE36" s="1182"/>
      <c r="AF36" s="1165"/>
      <c r="AG36" s="1183"/>
      <c r="AH36" s="1214"/>
      <c r="AI36" s="1164"/>
      <c r="AJ36" s="1164"/>
      <c r="AK36" s="1164"/>
      <c r="AL36" s="1164"/>
      <c r="AM36" s="1164"/>
      <c r="AN36" s="1164"/>
      <c r="AO36" s="1164"/>
      <c r="AP36" s="1164"/>
      <c r="AQ36" s="1164"/>
      <c r="AR36" s="1164"/>
      <c r="AS36" s="1164"/>
      <c r="AT36" s="1164"/>
      <c r="AU36" s="1164"/>
      <c r="AV36" s="1164"/>
      <c r="AW36" s="1164"/>
      <c r="AX36" s="1215"/>
      <c r="AY36" s="1171"/>
      <c r="AZ36" s="1172"/>
      <c r="BA36" s="1062"/>
      <c r="BB36" s="1064"/>
      <c r="DU36" s="142"/>
      <c r="DV36" s="61" t="s">
        <v>134</v>
      </c>
      <c r="DW36" s="61" t="s">
        <v>514</v>
      </c>
      <c r="EA36" s="61" t="s">
        <v>129</v>
      </c>
    </row>
    <row r="37" spans="1:131" ht="11.25" customHeight="1">
      <c r="A37" s="1144"/>
      <c r="B37" s="1145"/>
      <c r="C37" s="1145"/>
      <c r="D37" s="1145"/>
      <c r="E37" s="1145"/>
      <c r="F37" s="1145"/>
      <c r="G37" s="1146"/>
      <c r="H37" s="430" t="s">
        <v>131</v>
      </c>
      <c r="I37" s="1096"/>
      <c r="J37" s="1096"/>
      <c r="K37" s="1096"/>
      <c r="L37" s="1096"/>
      <c r="M37" s="1097"/>
      <c r="N37" s="1184" t="s">
        <v>505</v>
      </c>
      <c r="O37" s="1185"/>
      <c r="P37" s="1211" t="str">
        <f>VLOOKUP("専任取引士"&amp;ROUNDUP(ROW($A32)/11,0),sentori,12,FALSE)&amp;""</f>
        <v/>
      </c>
      <c r="Q37" s="1211"/>
      <c r="R37" s="1211"/>
      <c r="S37" s="1211"/>
      <c r="T37" s="1211"/>
      <c r="U37" s="1211"/>
      <c r="V37" s="1211"/>
      <c r="W37" s="1211"/>
      <c r="X37" s="1211"/>
      <c r="Y37" s="1211"/>
      <c r="Z37" s="1180"/>
      <c r="AA37" s="1180"/>
      <c r="AB37" s="1180"/>
      <c r="AC37" s="1180"/>
      <c r="AD37" s="1180"/>
      <c r="AE37" s="1180"/>
      <c r="AF37" s="1180"/>
      <c r="AG37" s="1180"/>
      <c r="AH37" s="1180"/>
      <c r="AI37" s="1180"/>
      <c r="AJ37" s="1180"/>
      <c r="AK37" s="1180"/>
      <c r="AL37" s="1180"/>
      <c r="AM37" s="1180"/>
      <c r="AN37" s="1180"/>
      <c r="AO37" s="1180"/>
      <c r="AP37" s="1180"/>
      <c r="AQ37" s="1180"/>
      <c r="AR37" s="1180"/>
      <c r="AS37" s="1180"/>
      <c r="AT37" s="1180"/>
      <c r="AU37" s="1180"/>
      <c r="AV37" s="1180"/>
      <c r="AW37" s="1180"/>
      <c r="AX37" s="1180"/>
      <c r="AY37" s="1180"/>
      <c r="AZ37" s="1180"/>
      <c r="BA37" s="1180"/>
      <c r="BB37" s="1186"/>
      <c r="DU37" s="143"/>
      <c r="DV37" s="61" t="s">
        <v>137</v>
      </c>
      <c r="DW37" s="61" t="s">
        <v>515</v>
      </c>
      <c r="EA37" s="61" t="s">
        <v>134</v>
      </c>
    </row>
    <row r="38" spans="1:131" ht="11.25" customHeight="1">
      <c r="A38" s="1144"/>
      <c r="B38" s="1145"/>
      <c r="C38" s="1145"/>
      <c r="D38" s="1145"/>
      <c r="E38" s="1145"/>
      <c r="F38" s="1145"/>
      <c r="G38" s="1146"/>
      <c r="H38" s="1098"/>
      <c r="I38" s="1096"/>
      <c r="J38" s="1096"/>
      <c r="K38" s="1096"/>
      <c r="L38" s="1096"/>
      <c r="M38" s="1097"/>
      <c r="N38" s="1178" t="str">
        <f>IF(ISBLANK(VLOOKUP("専任取引士"&amp;ROUNDUP(ROW($A32)/11,0),sentori,11,FALSE)),VLOOKUP("専任取引士"&amp;ROUNDUP(ROW($A32)/11,0),sentori,13,FALSE)&amp;VLOOKUP("専任取引士"&amp;ROUNDUP(ROW($A32)/11,0),sentori,14,FALSE)&amp;VLOOKUP("専任取引士"&amp;ROUNDUP(ROW($A32)/11,0),sentori,15,FALSE)&amp;VLOOKUP("専任取引士"&amp;ROUNDUP(ROW($A32)/11,0),sentori,16,FALSE)&amp;"　"&amp;VLOOKUP("専任取引士"&amp;ROUNDUP(ROW($A32)/11,0),sentori,17,FALSE),VLOOKUP("専任取引士"&amp;ROUNDUP(ROW($A32)/11,0),sentori,18,FALSE))</f>
        <v>　</v>
      </c>
      <c r="O38" s="571"/>
      <c r="P38" s="571"/>
      <c r="Q38" s="571"/>
      <c r="R38" s="571"/>
      <c r="S38" s="571"/>
      <c r="T38" s="571"/>
      <c r="U38" s="571"/>
      <c r="V38" s="571"/>
      <c r="W38" s="571"/>
      <c r="X38" s="571"/>
      <c r="Y38" s="571"/>
      <c r="Z38" s="571"/>
      <c r="AA38" s="571"/>
      <c r="AB38" s="571"/>
      <c r="AC38" s="571"/>
      <c r="AD38" s="571"/>
      <c r="AE38" s="571"/>
      <c r="AF38" s="571"/>
      <c r="AG38" s="571"/>
      <c r="AH38" s="571"/>
      <c r="AI38" s="571"/>
      <c r="AJ38" s="571"/>
      <c r="AK38" s="571"/>
      <c r="AL38" s="571"/>
      <c r="AM38" s="571"/>
      <c r="AN38" s="571"/>
      <c r="AO38" s="571"/>
      <c r="AP38" s="571"/>
      <c r="AQ38" s="571"/>
      <c r="AR38" s="571"/>
      <c r="AS38" s="571"/>
      <c r="AT38" s="571"/>
      <c r="AU38" s="571"/>
      <c r="AV38" s="571"/>
      <c r="AW38" s="571"/>
      <c r="AX38" s="571"/>
      <c r="AY38" s="571"/>
      <c r="AZ38" s="571"/>
      <c r="BA38" s="571"/>
      <c r="BB38" s="1187"/>
      <c r="DU38" s="143"/>
      <c r="DV38" s="61" t="s">
        <v>139</v>
      </c>
      <c r="DW38" s="61" t="s">
        <v>516</v>
      </c>
      <c r="EA38" s="61" t="s">
        <v>137</v>
      </c>
    </row>
    <row r="39" spans="1:131" ht="11.25" customHeight="1">
      <c r="A39" s="1144"/>
      <c r="B39" s="1145"/>
      <c r="C39" s="1145"/>
      <c r="D39" s="1145"/>
      <c r="E39" s="1145"/>
      <c r="F39" s="1145"/>
      <c r="G39" s="1146"/>
      <c r="H39" s="1204"/>
      <c r="I39" s="401"/>
      <c r="J39" s="401"/>
      <c r="K39" s="401"/>
      <c r="L39" s="401"/>
      <c r="M39" s="1173"/>
      <c r="N39" s="1178"/>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571"/>
      <c r="AV39" s="571"/>
      <c r="AW39" s="571"/>
      <c r="AX39" s="571"/>
      <c r="AY39" s="571"/>
      <c r="AZ39" s="571"/>
      <c r="BA39" s="571"/>
      <c r="BB39" s="1187"/>
      <c r="DU39" s="142"/>
      <c r="DV39" s="61" t="s">
        <v>145</v>
      </c>
      <c r="DW39" s="61" t="s">
        <v>517</v>
      </c>
      <c r="EA39" s="61" t="s">
        <v>139</v>
      </c>
    </row>
    <row r="40" spans="1:131" ht="11.25" customHeight="1">
      <c r="A40" s="1144"/>
      <c r="B40" s="1145"/>
      <c r="C40" s="1145"/>
      <c r="D40" s="1145"/>
      <c r="E40" s="1145"/>
      <c r="F40" s="1145"/>
      <c r="G40" s="1146"/>
      <c r="H40" s="1098"/>
      <c r="I40" s="1096"/>
      <c r="J40" s="1096"/>
      <c r="K40" s="1096"/>
      <c r="L40" s="1096"/>
      <c r="M40" s="1097"/>
      <c r="N40" s="1155"/>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573"/>
      <c r="AV40" s="573"/>
      <c r="AW40" s="573"/>
      <c r="AX40" s="573"/>
      <c r="AY40" s="573"/>
      <c r="AZ40" s="573"/>
      <c r="BA40" s="573"/>
      <c r="BB40" s="1188"/>
      <c r="DU40" s="142"/>
      <c r="DV40" s="61" t="s">
        <v>148</v>
      </c>
      <c r="DW40" s="61" t="s">
        <v>518</v>
      </c>
      <c r="EA40" s="61" t="s">
        <v>145</v>
      </c>
    </row>
    <row r="41" spans="1:131" ht="11.25" customHeight="1">
      <c r="A41" s="1144"/>
      <c r="B41" s="1145"/>
      <c r="C41" s="1145"/>
      <c r="D41" s="1145"/>
      <c r="E41" s="1145"/>
      <c r="F41" s="1145"/>
      <c r="G41" s="1146"/>
      <c r="H41" s="457" t="s">
        <v>227</v>
      </c>
      <c r="I41" s="373"/>
      <c r="J41" s="373"/>
      <c r="K41" s="373"/>
      <c r="L41" s="373"/>
      <c r="M41" s="483"/>
      <c r="N41" s="1190" t="s">
        <v>498</v>
      </c>
      <c r="O41" s="1194" t="str">
        <f>IF(ISBLANK(VLOOKUP("専任取引士"&amp;ROUNDUP(ROW($A32)/11,0),sentori,20,FALSE)),"",VLOOKUP("専任取引士"&amp;ROUNDUP(ROW($A32)/11,0),sentori,20,FALSE))</f>
        <v/>
      </c>
      <c r="P41" s="1194"/>
      <c r="Q41" s="1194"/>
      <c r="R41" s="1194"/>
      <c r="S41" s="1194"/>
      <c r="T41" s="1194"/>
      <c r="U41" s="1194"/>
      <c r="V41" s="1196" t="s">
        <v>499</v>
      </c>
      <c r="W41" s="1180" t="s">
        <v>500</v>
      </c>
      <c r="X41" s="1185"/>
      <c r="Y41" s="1192" t="str">
        <f>IF(ISBLANK(VLOOKUP("専任取引士"&amp;ROUNDUP(ROW($A32)/11,0),sentori,21,FALSE)),"",VLOOKUP("専任取引士"&amp;ROUNDUP(ROW($A32)/11,0),sentori,21,FALSE))</f>
        <v/>
      </c>
      <c r="Z41" s="1192"/>
      <c r="AA41" s="1192"/>
      <c r="AB41" s="1192"/>
      <c r="AC41" s="1192"/>
      <c r="AD41" s="1192"/>
      <c r="AE41" s="1192"/>
      <c r="AF41" s="1192"/>
      <c r="AG41" s="1180" t="s">
        <v>501</v>
      </c>
      <c r="AH41" s="1198"/>
      <c r="AI41" s="1179" t="s">
        <v>507</v>
      </c>
      <c r="AJ41" s="1180"/>
      <c r="AK41" s="1180"/>
      <c r="AL41" s="1180"/>
      <c r="AM41" s="1181"/>
      <c r="AN41" s="1202" t="str">
        <f>IF(ISBLANK(VLOOKUP("専任取引士"&amp;ROUNDUP(ROW($A32)/11,0),sentori,22,FALSE)),"",TEXT(VLOOKUP("専任取引士"&amp;ROUNDUP(ROW($A32)/11,0),sentori,22,FALSE),"ggg"))</f>
        <v/>
      </c>
      <c r="AO41" s="1194"/>
      <c r="AP41" s="1194"/>
      <c r="AQ41" s="1192" t="str">
        <f>IF(ISBLANK(VLOOKUP("専任取引士"&amp;ROUNDUP(ROW($A32)/11,0),sentori,22,FALSE)),"",TEXT(VLOOKUP("専任取引士"&amp;ROUNDUP(ROW($A32)/11,0),sentori,22,FALSE),"e"))</f>
        <v/>
      </c>
      <c r="AR41" s="1192"/>
      <c r="AS41" s="1180" t="s">
        <v>197</v>
      </c>
      <c r="AT41" s="1180"/>
      <c r="AU41" s="1192" t="str">
        <f>IF(ISBLANK(VLOOKUP("専任取引士"&amp;ROUNDUP(ROW($A32)/11,0),sentori,22,FALSE)),"",MONTH(VLOOKUP("専任取引士"&amp;ROUNDUP(ROW($A32)/11,0),sentori,22,FALSE)))</f>
        <v/>
      </c>
      <c r="AV41" s="1192"/>
      <c r="AW41" s="1180" t="s">
        <v>198</v>
      </c>
      <c r="AX41" s="1180"/>
      <c r="AY41" s="1192" t="str">
        <f>IF(ISBLANK(VLOOKUP("専任取引士"&amp;ROUNDUP(ROW($A32)/11,0),sentori,22,FALSE)),"",DAY(VLOOKUP("専任取引士"&amp;ROUNDUP(ROW($A32)/11,0),sentori,22,FALSE)))</f>
        <v/>
      </c>
      <c r="AZ41" s="1192"/>
      <c r="BA41" s="1180" t="s">
        <v>199</v>
      </c>
      <c r="BB41" s="1186"/>
      <c r="DU41" s="142"/>
      <c r="DV41" s="61" t="s">
        <v>152</v>
      </c>
      <c r="DW41" s="61" t="s">
        <v>519</v>
      </c>
      <c r="EA41" s="61" t="s">
        <v>148</v>
      </c>
    </row>
    <row r="42" spans="1:131" ht="11.25" customHeight="1">
      <c r="A42" s="1147"/>
      <c r="B42" s="1148"/>
      <c r="C42" s="1148"/>
      <c r="D42" s="1148"/>
      <c r="E42" s="1148"/>
      <c r="F42" s="1148"/>
      <c r="G42" s="1149"/>
      <c r="H42" s="430"/>
      <c r="I42" s="431"/>
      <c r="J42" s="431"/>
      <c r="K42" s="431"/>
      <c r="L42" s="431"/>
      <c r="M42" s="432"/>
      <c r="N42" s="1191"/>
      <c r="O42" s="1195"/>
      <c r="P42" s="1195"/>
      <c r="Q42" s="1195"/>
      <c r="R42" s="1195"/>
      <c r="S42" s="1195"/>
      <c r="T42" s="1195"/>
      <c r="U42" s="1195"/>
      <c r="V42" s="1197"/>
      <c r="W42" s="1130"/>
      <c r="X42" s="1130"/>
      <c r="Y42" s="1193"/>
      <c r="Z42" s="1193"/>
      <c r="AA42" s="1193"/>
      <c r="AB42" s="1193"/>
      <c r="AC42" s="1193"/>
      <c r="AD42" s="1193"/>
      <c r="AE42" s="1193"/>
      <c r="AF42" s="1193"/>
      <c r="AG42" s="1130"/>
      <c r="AH42" s="1199"/>
      <c r="AI42" s="1200"/>
      <c r="AJ42" s="1119"/>
      <c r="AK42" s="1119"/>
      <c r="AL42" s="1119"/>
      <c r="AM42" s="1201"/>
      <c r="AN42" s="1203"/>
      <c r="AO42" s="1195"/>
      <c r="AP42" s="1195"/>
      <c r="AQ42" s="1193"/>
      <c r="AR42" s="1193"/>
      <c r="AS42" s="1119"/>
      <c r="AT42" s="1119"/>
      <c r="AU42" s="1193"/>
      <c r="AV42" s="1193"/>
      <c r="AW42" s="1119"/>
      <c r="AX42" s="1119"/>
      <c r="AY42" s="1193"/>
      <c r="AZ42" s="1193"/>
      <c r="BA42" s="1119"/>
      <c r="BB42" s="1124"/>
      <c r="DU42" s="142"/>
      <c r="DV42" s="61" t="s">
        <v>155</v>
      </c>
      <c r="DW42" s="61" t="s">
        <v>520</v>
      </c>
      <c r="EA42" s="61" t="s">
        <v>152</v>
      </c>
    </row>
    <row r="43" spans="1:131" ht="11.25" customHeight="1">
      <c r="A43" s="1141" t="s">
        <v>504</v>
      </c>
      <c r="B43" s="1142"/>
      <c r="C43" s="1142"/>
      <c r="D43" s="1142"/>
      <c r="E43" s="1142"/>
      <c r="F43" s="1142"/>
      <c r="G43" s="1143"/>
      <c r="H43" s="1075" t="s">
        <v>56</v>
      </c>
      <c r="I43" s="1150"/>
      <c r="J43" s="1150"/>
      <c r="K43" s="1150"/>
      <c r="L43" s="1150"/>
      <c r="M43" s="1151"/>
      <c r="N43" s="1152" t="str">
        <f>IF(ISBLANK(VLOOKUP("専任取引士"&amp;ROUNDUP(ROW($A43)/11,0),sentori,4,FALSE)),"",VLOOKUP("専任取引士"&amp;ROUNDUP(ROW($A43)/11,0),sentori,4,FALSE))</f>
        <v/>
      </c>
      <c r="O43" s="1153"/>
      <c r="P43" s="1153"/>
      <c r="Q43" s="1153"/>
      <c r="R43" s="1153"/>
      <c r="S43" s="1153"/>
      <c r="T43" s="1153"/>
      <c r="U43" s="1153"/>
      <c r="V43" s="1153"/>
      <c r="W43" s="1153"/>
      <c r="X43" s="1153"/>
      <c r="Y43" s="1153"/>
      <c r="Z43" s="1153"/>
      <c r="AA43" s="1153"/>
      <c r="AB43" s="1153"/>
      <c r="AC43" s="1153"/>
      <c r="AD43" s="1154"/>
      <c r="AE43" s="1156" t="s">
        <v>196</v>
      </c>
      <c r="AF43" s="1157"/>
      <c r="AG43" s="1056" t="str">
        <f>IF(ISBLANK(VLOOKUP("専任取引士"&amp;ROUNDUP(ROW($A43)/11,0),sentori,8,FALSE)),"",TEXT(VLOOKUP("専任取引士"&amp;ROUNDUP(ROW($A43)/11,0),sentori,8,FALSE),"ggg"))</f>
        <v/>
      </c>
      <c r="AH43" s="1057"/>
      <c r="AI43" s="1057"/>
      <c r="AJ43" s="1057"/>
      <c r="AK43" s="1162" t="str">
        <f>IF(ISBLANK(VLOOKUP("専任取引士"&amp;ROUNDUP(ROW($A43)/11,0),sentori,8,FALSE)),"",TEXT(VLOOKUP("専任取引士"&amp;ROUNDUP(ROW($A43)/11,0),sentori,8,FALSE),"e"))</f>
        <v/>
      </c>
      <c r="AL43" s="1162"/>
      <c r="AM43" s="1162"/>
      <c r="AN43" s="1162"/>
      <c r="AO43" s="1136" t="s">
        <v>197</v>
      </c>
      <c r="AP43" s="1136"/>
      <c r="AQ43" s="1162" t="str">
        <f>IF(ISBLANK(VLOOKUP("専任取引士"&amp;ROUNDUP(ROW($A43)/11,0),sentori,8,FALSE)),"",MONTH(VLOOKUP("専任取引士"&amp;ROUNDUP(ROW($A43)/11,0),sentori,8,FALSE)))</f>
        <v/>
      </c>
      <c r="AR43" s="1162"/>
      <c r="AS43" s="1136" t="s">
        <v>198</v>
      </c>
      <c r="AT43" s="1137"/>
      <c r="AU43" s="1162" t="str">
        <f>IF(ISBLANK(VLOOKUP("専任取引士"&amp;ROUNDUP(ROW($A43)/11,0),sentori,8,FALSE)),"",DAY(VLOOKUP("専任取引士"&amp;ROUNDUP(ROW($A43)/11,0),sentori,8,FALSE)))</f>
        <v/>
      </c>
      <c r="AV43" s="1162"/>
      <c r="AW43" s="1136" t="s">
        <v>199</v>
      </c>
      <c r="AX43" s="1136"/>
      <c r="AY43" s="1167" t="s">
        <v>200</v>
      </c>
      <c r="AZ43" s="1168" t="str">
        <f>LEFT(VLOOKUP("専任取引士1",sentori,7,FALSE),1)</f>
        <v/>
      </c>
      <c r="BA43" s="1056" t="str">
        <f>LEFT(VLOOKUP("専任取引士"&amp;ROUNDUP(ROW($A43)/11,0),sentori,7,FALSE),1)</f>
        <v/>
      </c>
      <c r="BB43" s="1058"/>
      <c r="DU43" s="142"/>
      <c r="DV43" s="61" t="s">
        <v>163</v>
      </c>
      <c r="DW43" s="61" t="s">
        <v>521</v>
      </c>
      <c r="EA43" s="61" t="s">
        <v>155</v>
      </c>
    </row>
    <row r="44" spans="1:131" ht="11.25" customHeight="1">
      <c r="A44" s="1144"/>
      <c r="B44" s="1145"/>
      <c r="C44" s="1145"/>
      <c r="D44" s="1145"/>
      <c r="E44" s="1145"/>
      <c r="F44" s="1145"/>
      <c r="G44" s="1146"/>
      <c r="H44" s="1092"/>
      <c r="I44" s="1093"/>
      <c r="J44" s="1093"/>
      <c r="K44" s="1093"/>
      <c r="L44" s="1093"/>
      <c r="M44" s="1094"/>
      <c r="N44" s="1155"/>
      <c r="O44" s="573"/>
      <c r="P44" s="573"/>
      <c r="Q44" s="573"/>
      <c r="R44" s="573"/>
      <c r="S44" s="573"/>
      <c r="T44" s="573"/>
      <c r="U44" s="573"/>
      <c r="V44" s="573"/>
      <c r="W44" s="573"/>
      <c r="X44" s="573"/>
      <c r="Y44" s="573"/>
      <c r="Z44" s="573"/>
      <c r="AA44" s="573"/>
      <c r="AB44" s="573"/>
      <c r="AC44" s="573"/>
      <c r="AD44" s="574"/>
      <c r="AE44" s="1158"/>
      <c r="AF44" s="1159"/>
      <c r="AG44" s="1059"/>
      <c r="AH44" s="1060"/>
      <c r="AI44" s="1060"/>
      <c r="AJ44" s="1060"/>
      <c r="AK44" s="1163"/>
      <c r="AL44" s="1163"/>
      <c r="AM44" s="1163"/>
      <c r="AN44" s="1163"/>
      <c r="AO44" s="696"/>
      <c r="AP44" s="696"/>
      <c r="AQ44" s="1163"/>
      <c r="AR44" s="1163"/>
      <c r="AS44" s="674"/>
      <c r="AT44" s="674"/>
      <c r="AU44" s="1163"/>
      <c r="AV44" s="1163"/>
      <c r="AW44" s="696"/>
      <c r="AX44" s="696"/>
      <c r="AY44" s="1169"/>
      <c r="AZ44" s="1170"/>
      <c r="BA44" s="1059"/>
      <c r="BB44" s="1061"/>
      <c r="DU44" s="142"/>
      <c r="DV44" s="61" t="s">
        <v>166</v>
      </c>
      <c r="DW44" s="61" t="s">
        <v>522</v>
      </c>
      <c r="EA44" s="61" t="s">
        <v>163</v>
      </c>
    </row>
    <row r="45" spans="1:131" ht="11.25" customHeight="1">
      <c r="A45" s="1144"/>
      <c r="B45" s="1145"/>
      <c r="C45" s="1145"/>
      <c r="D45" s="1145"/>
      <c r="E45" s="1145"/>
      <c r="F45" s="1145"/>
      <c r="G45" s="1146"/>
      <c r="H45" s="430" t="s">
        <v>114</v>
      </c>
      <c r="I45" s="1096"/>
      <c r="J45" s="1096"/>
      <c r="K45" s="1096"/>
      <c r="L45" s="1096"/>
      <c r="M45" s="1097"/>
      <c r="N45" s="1175" t="str">
        <f>IF(ISBLANK(VLOOKUP("専任取引士"&amp;ROUNDUP(ROW($A43)/11,0),sentori,3,FALSE)),"",VLOOKUP("専任取引士"&amp;ROUNDUP(ROW($A43)/11,0),sentori,3,FALSE))</f>
        <v/>
      </c>
      <c r="O45" s="1176"/>
      <c r="P45" s="1176"/>
      <c r="Q45" s="1176"/>
      <c r="R45" s="1176"/>
      <c r="S45" s="1176"/>
      <c r="T45" s="1176"/>
      <c r="U45" s="1176"/>
      <c r="V45" s="1176"/>
      <c r="W45" s="1176"/>
      <c r="X45" s="1176"/>
      <c r="Y45" s="1176"/>
      <c r="Z45" s="1176"/>
      <c r="AA45" s="1176"/>
      <c r="AB45" s="1176"/>
      <c r="AC45" s="1176"/>
      <c r="AD45" s="1177"/>
      <c r="AE45" s="1160"/>
      <c r="AF45" s="1161"/>
      <c r="AG45" s="1062"/>
      <c r="AH45" s="1063"/>
      <c r="AI45" s="1063"/>
      <c r="AJ45" s="1063"/>
      <c r="AK45" s="1164"/>
      <c r="AL45" s="1164"/>
      <c r="AM45" s="1164"/>
      <c r="AN45" s="1164"/>
      <c r="AO45" s="1165"/>
      <c r="AP45" s="1165"/>
      <c r="AQ45" s="1164"/>
      <c r="AR45" s="1164"/>
      <c r="AS45" s="1166"/>
      <c r="AT45" s="1166"/>
      <c r="AU45" s="1164"/>
      <c r="AV45" s="1164"/>
      <c r="AW45" s="1165"/>
      <c r="AX45" s="1165"/>
      <c r="AY45" s="1169"/>
      <c r="AZ45" s="1170"/>
      <c r="BA45" s="1059"/>
      <c r="BB45" s="1061"/>
      <c r="DU45" s="142"/>
      <c r="DV45" s="61" t="s">
        <v>170</v>
      </c>
      <c r="DW45" s="61" t="s">
        <v>523</v>
      </c>
      <c r="EA45" s="61" t="s">
        <v>166</v>
      </c>
    </row>
    <row r="46" spans="1:131" ht="11.25" customHeight="1">
      <c r="A46" s="1144"/>
      <c r="B46" s="1145"/>
      <c r="C46" s="1145"/>
      <c r="D46" s="1145"/>
      <c r="E46" s="1145"/>
      <c r="F46" s="1145"/>
      <c r="G46" s="1146"/>
      <c r="H46" s="1098"/>
      <c r="I46" s="1096"/>
      <c r="J46" s="1096"/>
      <c r="K46" s="1096"/>
      <c r="L46" s="1096"/>
      <c r="M46" s="1097"/>
      <c r="N46" s="1178"/>
      <c r="O46" s="571"/>
      <c r="P46" s="571"/>
      <c r="Q46" s="571"/>
      <c r="R46" s="571"/>
      <c r="S46" s="571"/>
      <c r="T46" s="571"/>
      <c r="U46" s="571"/>
      <c r="V46" s="571"/>
      <c r="W46" s="571"/>
      <c r="X46" s="571"/>
      <c r="Y46" s="571"/>
      <c r="Z46" s="571"/>
      <c r="AA46" s="571"/>
      <c r="AB46" s="571"/>
      <c r="AC46" s="571"/>
      <c r="AD46" s="572"/>
      <c r="AE46" s="1179" t="s">
        <v>210</v>
      </c>
      <c r="AF46" s="1180"/>
      <c r="AG46" s="1181"/>
      <c r="AH46" s="1212" t="str">
        <f>VLOOKUP("専任取引士"&amp;ROUNDUP(ROW($A43)/11,0),sentori,19,FALSE)&amp;""</f>
        <v/>
      </c>
      <c r="AI46" s="1192"/>
      <c r="AJ46" s="1192"/>
      <c r="AK46" s="1192"/>
      <c r="AL46" s="1192"/>
      <c r="AM46" s="1192"/>
      <c r="AN46" s="1192"/>
      <c r="AO46" s="1192"/>
      <c r="AP46" s="1192"/>
      <c r="AQ46" s="1192"/>
      <c r="AR46" s="1192"/>
      <c r="AS46" s="1192"/>
      <c r="AT46" s="1192"/>
      <c r="AU46" s="1192"/>
      <c r="AV46" s="1192"/>
      <c r="AW46" s="1192"/>
      <c r="AX46" s="1213"/>
      <c r="AY46" s="1169"/>
      <c r="AZ46" s="1170"/>
      <c r="BA46" s="1059"/>
      <c r="BB46" s="1061"/>
      <c r="DU46" s="142"/>
      <c r="DV46" s="61" t="s">
        <v>173</v>
      </c>
      <c r="DW46" s="61" t="s">
        <v>524</v>
      </c>
      <c r="EA46" s="61" t="s">
        <v>170</v>
      </c>
    </row>
    <row r="47" spans="1:131" ht="11.25" customHeight="1">
      <c r="A47" s="1144"/>
      <c r="B47" s="1145"/>
      <c r="C47" s="1145"/>
      <c r="D47" s="1145"/>
      <c r="E47" s="1145"/>
      <c r="F47" s="1145"/>
      <c r="G47" s="1146"/>
      <c r="H47" s="1098"/>
      <c r="I47" s="1096"/>
      <c r="J47" s="1096"/>
      <c r="K47" s="1096"/>
      <c r="L47" s="1096"/>
      <c r="M47" s="1097"/>
      <c r="N47" s="1155"/>
      <c r="O47" s="573"/>
      <c r="P47" s="573"/>
      <c r="Q47" s="573"/>
      <c r="R47" s="573"/>
      <c r="S47" s="573"/>
      <c r="T47" s="573"/>
      <c r="U47" s="573"/>
      <c r="V47" s="573"/>
      <c r="W47" s="573"/>
      <c r="X47" s="573"/>
      <c r="Y47" s="573"/>
      <c r="Z47" s="573"/>
      <c r="AA47" s="573"/>
      <c r="AB47" s="573"/>
      <c r="AC47" s="573"/>
      <c r="AD47" s="574"/>
      <c r="AE47" s="1182"/>
      <c r="AF47" s="1165"/>
      <c r="AG47" s="1183"/>
      <c r="AH47" s="1214"/>
      <c r="AI47" s="1164"/>
      <c r="AJ47" s="1164"/>
      <c r="AK47" s="1164"/>
      <c r="AL47" s="1164"/>
      <c r="AM47" s="1164"/>
      <c r="AN47" s="1164"/>
      <c r="AO47" s="1164"/>
      <c r="AP47" s="1164"/>
      <c r="AQ47" s="1164"/>
      <c r="AR47" s="1164"/>
      <c r="AS47" s="1164"/>
      <c r="AT47" s="1164"/>
      <c r="AU47" s="1164"/>
      <c r="AV47" s="1164"/>
      <c r="AW47" s="1164"/>
      <c r="AX47" s="1215"/>
      <c r="AY47" s="1171"/>
      <c r="AZ47" s="1172"/>
      <c r="BA47" s="1062"/>
      <c r="BB47" s="1064"/>
      <c r="DU47" s="142"/>
      <c r="DV47" s="61" t="s">
        <v>176</v>
      </c>
      <c r="DW47" s="61" t="s">
        <v>525</v>
      </c>
      <c r="EA47" s="61" t="s">
        <v>173</v>
      </c>
    </row>
    <row r="48" spans="1:131" ht="11.25" customHeight="1">
      <c r="A48" s="1144"/>
      <c r="B48" s="1145"/>
      <c r="C48" s="1145"/>
      <c r="D48" s="1145"/>
      <c r="E48" s="1145"/>
      <c r="F48" s="1145"/>
      <c r="G48" s="1146"/>
      <c r="H48" s="430" t="s">
        <v>131</v>
      </c>
      <c r="I48" s="1096"/>
      <c r="J48" s="1096"/>
      <c r="K48" s="1096"/>
      <c r="L48" s="1096"/>
      <c r="M48" s="1097"/>
      <c r="N48" s="1184" t="s">
        <v>505</v>
      </c>
      <c r="O48" s="1185"/>
      <c r="P48" s="1211" t="str">
        <f>VLOOKUP("専任取引士"&amp;ROUNDUP(ROW($A43)/11,0),sentori,12,FALSE)&amp;""</f>
        <v/>
      </c>
      <c r="Q48" s="1211"/>
      <c r="R48" s="1211"/>
      <c r="S48" s="1211"/>
      <c r="T48" s="1211"/>
      <c r="U48" s="1211"/>
      <c r="V48" s="1211"/>
      <c r="W48" s="1211"/>
      <c r="X48" s="1211"/>
      <c r="Y48" s="1211"/>
      <c r="Z48" s="1180"/>
      <c r="AA48" s="1180"/>
      <c r="AB48" s="1180"/>
      <c r="AC48" s="1180"/>
      <c r="AD48" s="1180"/>
      <c r="AE48" s="1180"/>
      <c r="AF48" s="1180"/>
      <c r="AG48" s="1180"/>
      <c r="AH48" s="1180"/>
      <c r="AI48" s="1180"/>
      <c r="AJ48" s="1180"/>
      <c r="AK48" s="1180"/>
      <c r="AL48" s="1180"/>
      <c r="AM48" s="1180"/>
      <c r="AN48" s="1180"/>
      <c r="AO48" s="1180"/>
      <c r="AP48" s="1180"/>
      <c r="AQ48" s="1180"/>
      <c r="AR48" s="1180"/>
      <c r="AS48" s="1180"/>
      <c r="AT48" s="1180"/>
      <c r="AU48" s="1180"/>
      <c r="AV48" s="1180"/>
      <c r="AW48" s="1180"/>
      <c r="AX48" s="1180"/>
      <c r="AY48" s="1180"/>
      <c r="AZ48" s="1180"/>
      <c r="BA48" s="1180"/>
      <c r="BB48" s="1186"/>
      <c r="DU48" s="143"/>
      <c r="DV48" s="61" t="s">
        <v>179</v>
      </c>
      <c r="DW48" s="61" t="s">
        <v>526</v>
      </c>
      <c r="EA48" s="61" t="s">
        <v>176</v>
      </c>
    </row>
    <row r="49" spans="1:131" ht="11.25" customHeight="1">
      <c r="A49" s="1144"/>
      <c r="B49" s="1145"/>
      <c r="C49" s="1145"/>
      <c r="D49" s="1145"/>
      <c r="E49" s="1145"/>
      <c r="F49" s="1145"/>
      <c r="G49" s="1146"/>
      <c r="H49" s="1098"/>
      <c r="I49" s="1096"/>
      <c r="J49" s="1096"/>
      <c r="K49" s="1096"/>
      <c r="L49" s="1096"/>
      <c r="M49" s="1097"/>
      <c r="N49" s="1178" t="str">
        <f>IF(ISBLANK(VLOOKUP("専任取引士"&amp;ROUNDUP(ROW($A43)/11,0),sentori,11,FALSE)),VLOOKUP("専任取引士"&amp;ROUNDUP(ROW($A43)/11,0),sentori,13,FALSE)&amp;VLOOKUP("専任取引士"&amp;ROUNDUP(ROW($A43)/11,0),sentori,14,FALSE)&amp;VLOOKUP("専任取引士"&amp;ROUNDUP(ROW($A43)/11,0),sentori,15,FALSE)&amp;VLOOKUP("専任取引士"&amp;ROUNDUP(ROW($A43)/11,0),sentori,16,FALSE)&amp;"　"&amp;VLOOKUP("専任取引士"&amp;ROUNDUP(ROW($A43)/11,0),sentori,17,FALSE),VLOOKUP("専任取引士"&amp;ROUNDUP(ROW($A43)/11,0),sentori,18,FALSE))</f>
        <v>　</v>
      </c>
      <c r="O49" s="571"/>
      <c r="P49" s="571"/>
      <c r="Q49" s="571"/>
      <c r="R49" s="571"/>
      <c r="S49" s="571"/>
      <c r="T49" s="571"/>
      <c r="U49" s="571"/>
      <c r="V49" s="571"/>
      <c r="W49" s="571"/>
      <c r="X49" s="571"/>
      <c r="Y49" s="571"/>
      <c r="Z49" s="571"/>
      <c r="AA49" s="571"/>
      <c r="AB49" s="571"/>
      <c r="AC49" s="571"/>
      <c r="AD49" s="571"/>
      <c r="AE49" s="571"/>
      <c r="AF49" s="571"/>
      <c r="AG49" s="571"/>
      <c r="AH49" s="571"/>
      <c r="AI49" s="571"/>
      <c r="AJ49" s="571"/>
      <c r="AK49" s="571"/>
      <c r="AL49" s="571"/>
      <c r="AM49" s="571"/>
      <c r="AN49" s="571"/>
      <c r="AO49" s="571"/>
      <c r="AP49" s="571"/>
      <c r="AQ49" s="571"/>
      <c r="AR49" s="571"/>
      <c r="AS49" s="571"/>
      <c r="AT49" s="571"/>
      <c r="AU49" s="571"/>
      <c r="AV49" s="571"/>
      <c r="AW49" s="571"/>
      <c r="AX49" s="571"/>
      <c r="AY49" s="571"/>
      <c r="AZ49" s="571"/>
      <c r="BA49" s="571"/>
      <c r="BB49" s="1187"/>
      <c r="DU49" s="143"/>
      <c r="DV49" s="61" t="s">
        <v>182</v>
      </c>
      <c r="DW49" s="61" t="s">
        <v>527</v>
      </c>
      <c r="EA49" s="61" t="s">
        <v>179</v>
      </c>
    </row>
    <row r="50" spans="1:131" ht="11.25" customHeight="1">
      <c r="A50" s="1144"/>
      <c r="B50" s="1145"/>
      <c r="C50" s="1145"/>
      <c r="D50" s="1145"/>
      <c r="E50" s="1145"/>
      <c r="F50" s="1145"/>
      <c r="G50" s="1146"/>
      <c r="H50" s="1204"/>
      <c r="I50" s="401"/>
      <c r="J50" s="401"/>
      <c r="K50" s="401"/>
      <c r="L50" s="401"/>
      <c r="M50" s="1173"/>
      <c r="N50" s="1178"/>
      <c r="O50" s="571"/>
      <c r="P50" s="571"/>
      <c r="Q50" s="571"/>
      <c r="R50" s="571"/>
      <c r="S50" s="571"/>
      <c r="T50" s="571"/>
      <c r="U50" s="571"/>
      <c r="V50" s="571"/>
      <c r="W50" s="571"/>
      <c r="X50" s="571"/>
      <c r="Y50" s="571"/>
      <c r="Z50" s="571"/>
      <c r="AA50" s="571"/>
      <c r="AB50" s="571"/>
      <c r="AC50" s="571"/>
      <c r="AD50" s="571"/>
      <c r="AE50" s="571"/>
      <c r="AF50" s="571"/>
      <c r="AG50" s="571"/>
      <c r="AH50" s="571"/>
      <c r="AI50" s="571"/>
      <c r="AJ50" s="571"/>
      <c r="AK50" s="571"/>
      <c r="AL50" s="571"/>
      <c r="AM50" s="571"/>
      <c r="AN50" s="571"/>
      <c r="AO50" s="571"/>
      <c r="AP50" s="571"/>
      <c r="AQ50" s="571"/>
      <c r="AR50" s="571"/>
      <c r="AS50" s="571"/>
      <c r="AT50" s="571"/>
      <c r="AU50" s="571"/>
      <c r="AV50" s="571"/>
      <c r="AW50" s="571"/>
      <c r="AX50" s="571"/>
      <c r="AY50" s="571"/>
      <c r="AZ50" s="571"/>
      <c r="BA50" s="571"/>
      <c r="BB50" s="1187"/>
      <c r="DU50" s="142"/>
      <c r="DV50" s="61" t="s">
        <v>185</v>
      </c>
      <c r="DW50" s="61" t="s">
        <v>528</v>
      </c>
      <c r="EA50" s="61" t="s">
        <v>182</v>
      </c>
    </row>
    <row r="51" spans="1:131" ht="11.25" customHeight="1">
      <c r="A51" s="1144"/>
      <c r="B51" s="1145"/>
      <c r="C51" s="1145"/>
      <c r="D51" s="1145"/>
      <c r="E51" s="1145"/>
      <c r="F51" s="1145"/>
      <c r="G51" s="1146"/>
      <c r="H51" s="1098"/>
      <c r="I51" s="1096"/>
      <c r="J51" s="1096"/>
      <c r="K51" s="1096"/>
      <c r="L51" s="1096"/>
      <c r="M51" s="1097"/>
      <c r="N51" s="1155"/>
      <c r="O51" s="573"/>
      <c r="P51" s="573"/>
      <c r="Q51" s="573"/>
      <c r="R51" s="573"/>
      <c r="S51" s="573"/>
      <c r="T51" s="573"/>
      <c r="U51" s="573"/>
      <c r="V51" s="573"/>
      <c r="W51" s="573"/>
      <c r="X51" s="573"/>
      <c r="Y51" s="573"/>
      <c r="Z51" s="573"/>
      <c r="AA51" s="573"/>
      <c r="AB51" s="573"/>
      <c r="AC51" s="573"/>
      <c r="AD51" s="573"/>
      <c r="AE51" s="573"/>
      <c r="AF51" s="573"/>
      <c r="AG51" s="573"/>
      <c r="AH51" s="573"/>
      <c r="AI51" s="573"/>
      <c r="AJ51" s="573"/>
      <c r="AK51" s="573"/>
      <c r="AL51" s="573"/>
      <c r="AM51" s="573"/>
      <c r="AN51" s="573"/>
      <c r="AO51" s="573"/>
      <c r="AP51" s="573"/>
      <c r="AQ51" s="573"/>
      <c r="AR51" s="573"/>
      <c r="AS51" s="573"/>
      <c r="AT51" s="573"/>
      <c r="AU51" s="573"/>
      <c r="AV51" s="573"/>
      <c r="AW51" s="573"/>
      <c r="AX51" s="573"/>
      <c r="AY51" s="573"/>
      <c r="AZ51" s="573"/>
      <c r="BA51" s="573"/>
      <c r="BB51" s="1188"/>
      <c r="DU51" s="142"/>
      <c r="DV51" s="61" t="s">
        <v>188</v>
      </c>
      <c r="DW51" s="61" t="s">
        <v>529</v>
      </c>
      <c r="EA51" s="61" t="s">
        <v>185</v>
      </c>
    </row>
    <row r="52" spans="1:131" ht="11.25" customHeight="1">
      <c r="A52" s="1144"/>
      <c r="B52" s="1145"/>
      <c r="C52" s="1145"/>
      <c r="D52" s="1145"/>
      <c r="E52" s="1145"/>
      <c r="F52" s="1145"/>
      <c r="G52" s="1146"/>
      <c r="H52" s="457" t="s">
        <v>227</v>
      </c>
      <c r="I52" s="373"/>
      <c r="J52" s="373"/>
      <c r="K52" s="373"/>
      <c r="L52" s="373"/>
      <c r="M52" s="483"/>
      <c r="N52" s="1190" t="s">
        <v>498</v>
      </c>
      <c r="O52" s="1194" t="str">
        <f>IF(ISBLANK(VLOOKUP("専任取引士"&amp;ROUNDUP(ROW($A43)/11,0),sentori,20,FALSE)),"",VLOOKUP("専任取引士"&amp;ROUNDUP(ROW($A43)/11,0),sentori,20,FALSE))</f>
        <v/>
      </c>
      <c r="P52" s="1194"/>
      <c r="Q52" s="1194"/>
      <c r="R52" s="1194"/>
      <c r="S52" s="1194"/>
      <c r="T52" s="1194"/>
      <c r="U52" s="1194"/>
      <c r="V52" s="1196" t="s">
        <v>499</v>
      </c>
      <c r="W52" s="1180" t="s">
        <v>500</v>
      </c>
      <c r="X52" s="1185"/>
      <c r="Y52" s="1192" t="str">
        <f>IF(ISBLANK(VLOOKUP("専任取引士"&amp;ROUNDUP(ROW($A43)/11,0),sentori,21,FALSE)),"",VLOOKUP("専任取引士"&amp;ROUNDUP(ROW($A43)/11,0),sentori,21,FALSE))</f>
        <v/>
      </c>
      <c r="Z52" s="1192"/>
      <c r="AA52" s="1192"/>
      <c r="AB52" s="1192"/>
      <c r="AC52" s="1192"/>
      <c r="AD52" s="1192"/>
      <c r="AE52" s="1192"/>
      <c r="AF52" s="1192"/>
      <c r="AG52" s="1180" t="s">
        <v>501</v>
      </c>
      <c r="AH52" s="1198"/>
      <c r="AI52" s="1179" t="s">
        <v>507</v>
      </c>
      <c r="AJ52" s="1180"/>
      <c r="AK52" s="1180"/>
      <c r="AL52" s="1180"/>
      <c r="AM52" s="1181"/>
      <c r="AN52" s="1202" t="str">
        <f>IF(ISBLANK(VLOOKUP("専任取引士"&amp;ROUNDUP(ROW($A43)/11,0),sentori,22,FALSE)),"",TEXT(VLOOKUP("専任取引士"&amp;ROUNDUP(ROW($A43)/11,0),sentori,22,FALSE),"ggg"))</f>
        <v/>
      </c>
      <c r="AO52" s="1194"/>
      <c r="AP52" s="1194"/>
      <c r="AQ52" s="1192" t="str">
        <f>IF(ISBLANK(VLOOKUP("専任取引士"&amp;ROUNDUP(ROW($A43)/11,0),sentori,22,FALSE)),"",TEXT(VLOOKUP("専任取引士"&amp;ROUNDUP(ROW($A43)/11,0),sentori,22,FALSE),"e"))</f>
        <v/>
      </c>
      <c r="AR52" s="1192"/>
      <c r="AS52" s="1180" t="s">
        <v>197</v>
      </c>
      <c r="AT52" s="1180"/>
      <c r="AU52" s="1192" t="str">
        <f>IF(ISBLANK(VLOOKUP("専任取引士"&amp;ROUNDUP(ROW($A43)/11,0),sentori,22,FALSE)),"",MONTH(VLOOKUP("専任取引士"&amp;ROUNDUP(ROW($A43)/11,0),sentori,22,FALSE)))</f>
        <v/>
      </c>
      <c r="AV52" s="1192"/>
      <c r="AW52" s="1180" t="s">
        <v>198</v>
      </c>
      <c r="AX52" s="1180"/>
      <c r="AY52" s="1192" t="str">
        <f>IF(ISBLANK(VLOOKUP("専任取引士"&amp;ROUNDUP(ROW($A43)/11,0),sentori,22,FALSE)),"",DAY(VLOOKUP("専任取引士"&amp;ROUNDUP(ROW($A43)/11,0),sentori,22,FALSE)))</f>
        <v/>
      </c>
      <c r="AZ52" s="1192"/>
      <c r="BA52" s="1180" t="s">
        <v>199</v>
      </c>
      <c r="BB52" s="1186"/>
      <c r="DU52" s="142"/>
      <c r="DV52" s="61" t="s">
        <v>193</v>
      </c>
      <c r="DW52" s="61" t="s">
        <v>530</v>
      </c>
      <c r="EA52" s="61" t="s">
        <v>188</v>
      </c>
    </row>
    <row r="53" spans="1:131" ht="11.25" customHeight="1">
      <c r="A53" s="1147"/>
      <c r="B53" s="1148"/>
      <c r="C53" s="1148"/>
      <c r="D53" s="1148"/>
      <c r="E53" s="1148"/>
      <c r="F53" s="1148"/>
      <c r="G53" s="1149"/>
      <c r="H53" s="430"/>
      <c r="I53" s="431"/>
      <c r="J53" s="431"/>
      <c r="K53" s="431"/>
      <c r="L53" s="431"/>
      <c r="M53" s="432"/>
      <c r="N53" s="1191"/>
      <c r="O53" s="1195"/>
      <c r="P53" s="1195"/>
      <c r="Q53" s="1195"/>
      <c r="R53" s="1195"/>
      <c r="S53" s="1195"/>
      <c r="T53" s="1195"/>
      <c r="U53" s="1195"/>
      <c r="V53" s="1197"/>
      <c r="W53" s="1130"/>
      <c r="X53" s="1130"/>
      <c r="Y53" s="1193"/>
      <c r="Z53" s="1193"/>
      <c r="AA53" s="1193"/>
      <c r="AB53" s="1193"/>
      <c r="AC53" s="1193"/>
      <c r="AD53" s="1193"/>
      <c r="AE53" s="1193"/>
      <c r="AF53" s="1193"/>
      <c r="AG53" s="1130"/>
      <c r="AH53" s="1199"/>
      <c r="AI53" s="1200"/>
      <c r="AJ53" s="1119"/>
      <c r="AK53" s="1119"/>
      <c r="AL53" s="1119"/>
      <c r="AM53" s="1201"/>
      <c r="AN53" s="1203"/>
      <c r="AO53" s="1195"/>
      <c r="AP53" s="1195"/>
      <c r="AQ53" s="1193"/>
      <c r="AR53" s="1193"/>
      <c r="AS53" s="1119"/>
      <c r="AT53" s="1119"/>
      <c r="AU53" s="1193"/>
      <c r="AV53" s="1193"/>
      <c r="AW53" s="1119"/>
      <c r="AX53" s="1119"/>
      <c r="AY53" s="1193"/>
      <c r="AZ53" s="1193"/>
      <c r="BA53" s="1119"/>
      <c r="BB53" s="1124"/>
      <c r="DU53" s="142"/>
      <c r="DV53" s="61" t="s">
        <v>191</v>
      </c>
      <c r="DW53" s="61" t="s">
        <v>531</v>
      </c>
      <c r="EA53" s="61" t="s">
        <v>193</v>
      </c>
    </row>
    <row r="54" spans="1:131" ht="11.25" customHeight="1">
      <c r="A54" s="1141" t="s">
        <v>504</v>
      </c>
      <c r="B54" s="1142"/>
      <c r="C54" s="1142"/>
      <c r="D54" s="1142"/>
      <c r="E54" s="1142"/>
      <c r="F54" s="1142"/>
      <c r="G54" s="1143"/>
      <c r="H54" s="1075" t="s">
        <v>56</v>
      </c>
      <c r="I54" s="1150"/>
      <c r="J54" s="1150"/>
      <c r="K54" s="1150"/>
      <c r="L54" s="1150"/>
      <c r="M54" s="1151"/>
      <c r="N54" s="1152" t="str">
        <f>IF(ISBLANK(VLOOKUP("専任取引士"&amp;ROUNDUP(ROW($A54)/11,0),sentori,4,FALSE)),"",VLOOKUP("専任取引士"&amp;ROUNDUP(ROW($A54)/11,0),sentori,4,FALSE))</f>
        <v/>
      </c>
      <c r="O54" s="1153"/>
      <c r="P54" s="1153"/>
      <c r="Q54" s="1153"/>
      <c r="R54" s="1153"/>
      <c r="S54" s="1153"/>
      <c r="T54" s="1153"/>
      <c r="U54" s="1153"/>
      <c r="V54" s="1153"/>
      <c r="W54" s="1153"/>
      <c r="X54" s="1153"/>
      <c r="Y54" s="1153"/>
      <c r="Z54" s="1153"/>
      <c r="AA54" s="1153"/>
      <c r="AB54" s="1153"/>
      <c r="AC54" s="1153"/>
      <c r="AD54" s="1154"/>
      <c r="AE54" s="1156" t="s">
        <v>196</v>
      </c>
      <c r="AF54" s="1157"/>
      <c r="AG54" s="1056" t="str">
        <f>IF(ISBLANK(VLOOKUP("専任取引士"&amp;ROUNDUP(ROW($A54)/11,0),sentori,8,FALSE)),"",TEXT(VLOOKUP("専任取引士"&amp;ROUNDUP(ROW($A54)/11,0),sentori,8,FALSE),"ggg"))</f>
        <v/>
      </c>
      <c r="AH54" s="1057"/>
      <c r="AI54" s="1057"/>
      <c r="AJ54" s="1057"/>
      <c r="AK54" s="1162" t="str">
        <f>IF(ISBLANK(VLOOKUP("専任取引士"&amp;ROUNDUP(ROW($A54)/11,0),sentori,8,FALSE)),"",TEXT(VLOOKUP("専任取引士"&amp;ROUNDUP(ROW($A54)/11,0),sentori,8,FALSE),"e"))</f>
        <v/>
      </c>
      <c r="AL54" s="1162"/>
      <c r="AM54" s="1162"/>
      <c r="AN54" s="1162"/>
      <c r="AO54" s="1136" t="s">
        <v>197</v>
      </c>
      <c r="AP54" s="1136"/>
      <c r="AQ54" s="1162" t="str">
        <f>IF(ISBLANK(VLOOKUP("専任取引士"&amp;ROUNDUP(ROW($A54)/11,0),sentori,8,FALSE)),"",MONTH(VLOOKUP("専任取引士"&amp;ROUNDUP(ROW($A54)/11,0),sentori,8,FALSE)))</f>
        <v/>
      </c>
      <c r="AR54" s="1162"/>
      <c r="AS54" s="1136" t="s">
        <v>198</v>
      </c>
      <c r="AT54" s="1137"/>
      <c r="AU54" s="1162" t="str">
        <f>IF(ISBLANK(VLOOKUP("専任取引士"&amp;ROUNDUP(ROW($A54)/11,0),sentori,8,FALSE)),"",DAY(VLOOKUP("専任取引士"&amp;ROUNDUP(ROW($A54)/11,0),sentori,8,FALSE)))</f>
        <v/>
      </c>
      <c r="AV54" s="1162"/>
      <c r="AW54" s="1136" t="s">
        <v>199</v>
      </c>
      <c r="AX54" s="1136"/>
      <c r="AY54" s="1167" t="s">
        <v>200</v>
      </c>
      <c r="AZ54" s="1168" t="str">
        <f>LEFT(VLOOKUP("専任取引士1",sentori,7,FALSE),1)</f>
        <v/>
      </c>
      <c r="BA54" s="1056" t="str">
        <f>LEFT(VLOOKUP("専任取引士"&amp;ROUNDUP(ROW($A54)/11,0),sentori,7,FALSE),1)</f>
        <v/>
      </c>
      <c r="BB54" s="1058"/>
      <c r="DU54" s="142"/>
      <c r="DV54" s="61" t="s">
        <v>201</v>
      </c>
      <c r="DW54" s="61" t="s">
        <v>532</v>
      </c>
      <c r="EA54" s="61" t="s">
        <v>191</v>
      </c>
    </row>
    <row r="55" spans="1:131" ht="11.25" customHeight="1">
      <c r="A55" s="1144"/>
      <c r="B55" s="1145"/>
      <c r="C55" s="1145"/>
      <c r="D55" s="1145"/>
      <c r="E55" s="1145"/>
      <c r="F55" s="1145"/>
      <c r="G55" s="1146"/>
      <c r="H55" s="1092"/>
      <c r="I55" s="1093"/>
      <c r="J55" s="1093"/>
      <c r="K55" s="1093"/>
      <c r="L55" s="1093"/>
      <c r="M55" s="1094"/>
      <c r="N55" s="1155"/>
      <c r="O55" s="573"/>
      <c r="P55" s="573"/>
      <c r="Q55" s="573"/>
      <c r="R55" s="573"/>
      <c r="S55" s="573"/>
      <c r="T55" s="573"/>
      <c r="U55" s="573"/>
      <c r="V55" s="573"/>
      <c r="W55" s="573"/>
      <c r="X55" s="573"/>
      <c r="Y55" s="573"/>
      <c r="Z55" s="573"/>
      <c r="AA55" s="573"/>
      <c r="AB55" s="573"/>
      <c r="AC55" s="573"/>
      <c r="AD55" s="574"/>
      <c r="AE55" s="1158"/>
      <c r="AF55" s="1159"/>
      <c r="AG55" s="1059"/>
      <c r="AH55" s="1060"/>
      <c r="AI55" s="1060"/>
      <c r="AJ55" s="1060"/>
      <c r="AK55" s="1163"/>
      <c r="AL55" s="1163"/>
      <c r="AM55" s="1163"/>
      <c r="AN55" s="1163"/>
      <c r="AO55" s="696"/>
      <c r="AP55" s="696"/>
      <c r="AQ55" s="1163"/>
      <c r="AR55" s="1163"/>
      <c r="AS55" s="674"/>
      <c r="AT55" s="674"/>
      <c r="AU55" s="1163"/>
      <c r="AV55" s="1163"/>
      <c r="AW55" s="696"/>
      <c r="AX55" s="696"/>
      <c r="AY55" s="1169"/>
      <c r="AZ55" s="1170"/>
      <c r="BA55" s="1059"/>
      <c r="BB55" s="1061"/>
      <c r="DU55" s="142"/>
      <c r="DV55" s="61" t="s">
        <v>204</v>
      </c>
      <c r="DW55" s="61" t="s">
        <v>533</v>
      </c>
      <c r="EA55" s="61" t="s">
        <v>201</v>
      </c>
    </row>
    <row r="56" spans="1:131" ht="11.25" customHeight="1">
      <c r="A56" s="1144"/>
      <c r="B56" s="1145"/>
      <c r="C56" s="1145"/>
      <c r="D56" s="1145"/>
      <c r="E56" s="1145"/>
      <c r="F56" s="1145"/>
      <c r="G56" s="1146"/>
      <c r="H56" s="430" t="s">
        <v>114</v>
      </c>
      <c r="I56" s="1096"/>
      <c r="J56" s="1096"/>
      <c r="K56" s="1096"/>
      <c r="L56" s="1096"/>
      <c r="M56" s="1097"/>
      <c r="N56" s="1175" t="str">
        <f>IF(ISBLANK(VLOOKUP("専任取引士"&amp;ROUNDUP(ROW($A54)/11,0),sentori,3,FALSE)),"",VLOOKUP("専任取引士"&amp;ROUNDUP(ROW($A54)/11,0),sentori,3,FALSE))</f>
        <v/>
      </c>
      <c r="O56" s="1176"/>
      <c r="P56" s="1176"/>
      <c r="Q56" s="1176"/>
      <c r="R56" s="1176"/>
      <c r="S56" s="1176"/>
      <c r="T56" s="1176"/>
      <c r="U56" s="1176"/>
      <c r="V56" s="1176"/>
      <c r="W56" s="1176"/>
      <c r="X56" s="1176"/>
      <c r="Y56" s="1176"/>
      <c r="Z56" s="1176"/>
      <c r="AA56" s="1176"/>
      <c r="AB56" s="1176"/>
      <c r="AC56" s="1176"/>
      <c r="AD56" s="1177"/>
      <c r="AE56" s="1160"/>
      <c r="AF56" s="1161"/>
      <c r="AG56" s="1062"/>
      <c r="AH56" s="1063"/>
      <c r="AI56" s="1063"/>
      <c r="AJ56" s="1063"/>
      <c r="AK56" s="1164"/>
      <c r="AL56" s="1164"/>
      <c r="AM56" s="1164"/>
      <c r="AN56" s="1164"/>
      <c r="AO56" s="1165"/>
      <c r="AP56" s="1165"/>
      <c r="AQ56" s="1164"/>
      <c r="AR56" s="1164"/>
      <c r="AS56" s="1166"/>
      <c r="AT56" s="1166"/>
      <c r="AU56" s="1164"/>
      <c r="AV56" s="1164"/>
      <c r="AW56" s="1165"/>
      <c r="AX56" s="1165"/>
      <c r="AY56" s="1169"/>
      <c r="AZ56" s="1170"/>
      <c r="BA56" s="1059"/>
      <c r="BB56" s="1061"/>
      <c r="DU56" s="142"/>
      <c r="DV56" s="61" t="s">
        <v>207</v>
      </c>
      <c r="DW56" s="61" t="s">
        <v>534</v>
      </c>
      <c r="EA56" s="61" t="s">
        <v>204</v>
      </c>
    </row>
    <row r="57" spans="1:131" ht="11.25" customHeight="1">
      <c r="A57" s="1144"/>
      <c r="B57" s="1145"/>
      <c r="C57" s="1145"/>
      <c r="D57" s="1145"/>
      <c r="E57" s="1145"/>
      <c r="F57" s="1145"/>
      <c r="G57" s="1146"/>
      <c r="H57" s="1098"/>
      <c r="I57" s="1096"/>
      <c r="J57" s="1096"/>
      <c r="K57" s="1096"/>
      <c r="L57" s="1096"/>
      <c r="M57" s="1097"/>
      <c r="N57" s="1178"/>
      <c r="O57" s="571"/>
      <c r="P57" s="571"/>
      <c r="Q57" s="571"/>
      <c r="R57" s="571"/>
      <c r="S57" s="571"/>
      <c r="T57" s="571"/>
      <c r="U57" s="571"/>
      <c r="V57" s="571"/>
      <c r="W57" s="571"/>
      <c r="X57" s="571"/>
      <c r="Y57" s="571"/>
      <c r="Z57" s="571"/>
      <c r="AA57" s="571"/>
      <c r="AB57" s="571"/>
      <c r="AC57" s="571"/>
      <c r="AD57" s="572"/>
      <c r="AE57" s="1179" t="s">
        <v>210</v>
      </c>
      <c r="AF57" s="1180"/>
      <c r="AG57" s="1181"/>
      <c r="AH57" s="1212" t="str">
        <f>VLOOKUP("専任取引士"&amp;ROUNDUP(ROW($A54)/11,0),sentori,19,FALSE)&amp;""</f>
        <v/>
      </c>
      <c r="AI57" s="1192"/>
      <c r="AJ57" s="1192"/>
      <c r="AK57" s="1192"/>
      <c r="AL57" s="1192"/>
      <c r="AM57" s="1192"/>
      <c r="AN57" s="1192"/>
      <c r="AO57" s="1192"/>
      <c r="AP57" s="1192"/>
      <c r="AQ57" s="1192"/>
      <c r="AR57" s="1192"/>
      <c r="AS57" s="1192"/>
      <c r="AT57" s="1192"/>
      <c r="AU57" s="1192"/>
      <c r="AV57" s="1192"/>
      <c r="AW57" s="1192"/>
      <c r="AX57" s="1213"/>
      <c r="AY57" s="1169"/>
      <c r="AZ57" s="1170"/>
      <c r="BA57" s="1059"/>
      <c r="BB57" s="1061"/>
      <c r="DU57" s="142"/>
      <c r="DV57" s="61" t="s">
        <v>211</v>
      </c>
      <c r="DW57" s="61" t="s">
        <v>535</v>
      </c>
      <c r="EA57" s="61" t="s">
        <v>207</v>
      </c>
    </row>
    <row r="58" spans="1:131" ht="11.25" customHeight="1">
      <c r="A58" s="1144"/>
      <c r="B58" s="1145"/>
      <c r="C58" s="1145"/>
      <c r="D58" s="1145"/>
      <c r="E58" s="1145"/>
      <c r="F58" s="1145"/>
      <c r="G58" s="1146"/>
      <c r="H58" s="1098"/>
      <c r="I58" s="1096"/>
      <c r="J58" s="1096"/>
      <c r="K58" s="1096"/>
      <c r="L58" s="1096"/>
      <c r="M58" s="1097"/>
      <c r="N58" s="1155"/>
      <c r="O58" s="573"/>
      <c r="P58" s="573"/>
      <c r="Q58" s="573"/>
      <c r="R58" s="573"/>
      <c r="S58" s="573"/>
      <c r="T58" s="573"/>
      <c r="U58" s="573"/>
      <c r="V58" s="573"/>
      <c r="W58" s="573"/>
      <c r="X58" s="573"/>
      <c r="Y58" s="573"/>
      <c r="Z58" s="573"/>
      <c r="AA58" s="573"/>
      <c r="AB58" s="573"/>
      <c r="AC58" s="573"/>
      <c r="AD58" s="574"/>
      <c r="AE58" s="1182"/>
      <c r="AF58" s="1165"/>
      <c r="AG58" s="1183"/>
      <c r="AH58" s="1214"/>
      <c r="AI58" s="1164"/>
      <c r="AJ58" s="1164"/>
      <c r="AK58" s="1164"/>
      <c r="AL58" s="1164"/>
      <c r="AM58" s="1164"/>
      <c r="AN58" s="1164"/>
      <c r="AO58" s="1164"/>
      <c r="AP58" s="1164"/>
      <c r="AQ58" s="1164"/>
      <c r="AR58" s="1164"/>
      <c r="AS58" s="1164"/>
      <c r="AT58" s="1164"/>
      <c r="AU58" s="1164"/>
      <c r="AV58" s="1164"/>
      <c r="AW58" s="1164"/>
      <c r="AX58" s="1215"/>
      <c r="AY58" s="1171"/>
      <c r="AZ58" s="1172"/>
      <c r="BA58" s="1062"/>
      <c r="BB58" s="1064"/>
      <c r="DU58" s="142"/>
      <c r="DV58" s="61" t="s">
        <v>214</v>
      </c>
      <c r="DW58" s="61" t="s">
        <v>536</v>
      </c>
      <c r="EA58" s="61" t="s">
        <v>211</v>
      </c>
    </row>
    <row r="59" spans="1:131" ht="11.25" customHeight="1">
      <c r="A59" s="1144"/>
      <c r="B59" s="1145"/>
      <c r="C59" s="1145"/>
      <c r="D59" s="1145"/>
      <c r="E59" s="1145"/>
      <c r="F59" s="1145"/>
      <c r="G59" s="1146"/>
      <c r="H59" s="430" t="s">
        <v>131</v>
      </c>
      <c r="I59" s="1096"/>
      <c r="J59" s="1096"/>
      <c r="K59" s="1096"/>
      <c r="L59" s="1096"/>
      <c r="M59" s="1097"/>
      <c r="N59" s="1184" t="s">
        <v>505</v>
      </c>
      <c r="O59" s="1185"/>
      <c r="P59" s="1211" t="str">
        <f>VLOOKUP("専任取引士"&amp;ROUNDUP(ROW($A54)/11,0),sentori,12,FALSE)&amp;""</f>
        <v/>
      </c>
      <c r="Q59" s="1211"/>
      <c r="R59" s="1211"/>
      <c r="S59" s="1211"/>
      <c r="T59" s="1211"/>
      <c r="U59" s="1211"/>
      <c r="V59" s="1211"/>
      <c r="W59" s="1211"/>
      <c r="X59" s="1211"/>
      <c r="Y59" s="1211"/>
      <c r="Z59" s="1180"/>
      <c r="AA59" s="1180"/>
      <c r="AB59" s="1180"/>
      <c r="AC59" s="1180"/>
      <c r="AD59" s="1180"/>
      <c r="AE59" s="1180"/>
      <c r="AF59" s="1180"/>
      <c r="AG59" s="1180"/>
      <c r="AH59" s="1180"/>
      <c r="AI59" s="1180"/>
      <c r="AJ59" s="1180"/>
      <c r="AK59" s="1180"/>
      <c r="AL59" s="1180"/>
      <c r="AM59" s="1180"/>
      <c r="AN59" s="1180"/>
      <c r="AO59" s="1180"/>
      <c r="AP59" s="1180"/>
      <c r="AQ59" s="1180"/>
      <c r="AR59" s="1180"/>
      <c r="AS59" s="1180"/>
      <c r="AT59" s="1180"/>
      <c r="AU59" s="1180"/>
      <c r="AV59" s="1180"/>
      <c r="AW59" s="1180"/>
      <c r="AX59" s="1180"/>
      <c r="AY59" s="1180"/>
      <c r="AZ59" s="1180"/>
      <c r="BA59" s="1180"/>
      <c r="BB59" s="1186"/>
      <c r="DU59" s="143"/>
      <c r="DV59" s="61" t="s">
        <v>218</v>
      </c>
      <c r="DW59" s="61" t="s">
        <v>537</v>
      </c>
      <c r="EA59" s="61" t="s">
        <v>214</v>
      </c>
    </row>
    <row r="60" spans="1:131" ht="11.25" customHeight="1">
      <c r="A60" s="1144"/>
      <c r="B60" s="1145"/>
      <c r="C60" s="1145"/>
      <c r="D60" s="1145"/>
      <c r="E60" s="1145"/>
      <c r="F60" s="1145"/>
      <c r="G60" s="1146"/>
      <c r="H60" s="1098"/>
      <c r="I60" s="1096"/>
      <c r="J60" s="1096"/>
      <c r="K60" s="1096"/>
      <c r="L60" s="1096"/>
      <c r="M60" s="1097"/>
      <c r="N60" s="1178" t="str">
        <f>IF(ISBLANK(VLOOKUP("専任取引士"&amp;ROUNDUP(ROW($A54)/11,0),sentori,11,FALSE)),VLOOKUP("専任取引士"&amp;ROUNDUP(ROW($A54)/11,0),sentori,13,FALSE)&amp;VLOOKUP("専任取引士"&amp;ROUNDUP(ROW($A54)/11,0),sentori,14,FALSE)&amp;VLOOKUP("専任取引士"&amp;ROUNDUP(ROW($A54)/11,0),sentori,15,FALSE)&amp;VLOOKUP("専任取引士"&amp;ROUNDUP(ROW($A54)/11,0),sentori,16,FALSE)&amp;"　"&amp;VLOOKUP("専任取引士"&amp;ROUNDUP(ROW($A54)/11,0),sentori,17,FALSE),VLOOKUP("専任取引士"&amp;ROUNDUP(ROW($A54)/11,0),sentori,18,FALSE))</f>
        <v>　</v>
      </c>
      <c r="O60" s="571"/>
      <c r="P60" s="571"/>
      <c r="Q60" s="571"/>
      <c r="R60" s="571"/>
      <c r="S60" s="571"/>
      <c r="T60" s="571"/>
      <c r="U60" s="571"/>
      <c r="V60" s="571"/>
      <c r="W60" s="571"/>
      <c r="X60" s="571"/>
      <c r="Y60" s="571"/>
      <c r="Z60" s="571"/>
      <c r="AA60" s="571"/>
      <c r="AB60" s="571"/>
      <c r="AC60" s="571"/>
      <c r="AD60" s="571"/>
      <c r="AE60" s="571"/>
      <c r="AF60" s="571"/>
      <c r="AG60" s="571"/>
      <c r="AH60" s="571"/>
      <c r="AI60" s="571"/>
      <c r="AJ60" s="571"/>
      <c r="AK60" s="571"/>
      <c r="AL60" s="571"/>
      <c r="AM60" s="571"/>
      <c r="AN60" s="571"/>
      <c r="AO60" s="571"/>
      <c r="AP60" s="571"/>
      <c r="AQ60" s="571"/>
      <c r="AR60" s="571"/>
      <c r="AS60" s="571"/>
      <c r="AT60" s="571"/>
      <c r="AU60" s="571"/>
      <c r="AV60" s="571"/>
      <c r="AW60" s="571"/>
      <c r="AX60" s="571"/>
      <c r="AY60" s="571"/>
      <c r="AZ60" s="571"/>
      <c r="BA60" s="571"/>
      <c r="BB60" s="1187"/>
      <c r="DU60" s="143"/>
      <c r="DV60" s="61" t="s">
        <v>221</v>
      </c>
      <c r="DW60" s="61" t="s">
        <v>538</v>
      </c>
      <c r="EA60" s="61" t="s">
        <v>218</v>
      </c>
    </row>
    <row r="61" spans="1:131" ht="11.25" customHeight="1">
      <c r="A61" s="1144"/>
      <c r="B61" s="1145"/>
      <c r="C61" s="1145"/>
      <c r="D61" s="1145"/>
      <c r="E61" s="1145"/>
      <c r="F61" s="1145"/>
      <c r="G61" s="1146"/>
      <c r="H61" s="1204"/>
      <c r="I61" s="401"/>
      <c r="J61" s="401"/>
      <c r="K61" s="401"/>
      <c r="L61" s="401"/>
      <c r="M61" s="1173"/>
      <c r="N61" s="1178"/>
      <c r="O61" s="571"/>
      <c r="P61" s="571"/>
      <c r="Q61" s="571"/>
      <c r="R61" s="571"/>
      <c r="S61" s="571"/>
      <c r="T61" s="571"/>
      <c r="U61" s="571"/>
      <c r="V61" s="571"/>
      <c r="W61" s="571"/>
      <c r="X61" s="571"/>
      <c r="Y61" s="571"/>
      <c r="Z61" s="571"/>
      <c r="AA61" s="571"/>
      <c r="AB61" s="571"/>
      <c r="AC61" s="571"/>
      <c r="AD61" s="571"/>
      <c r="AE61" s="571"/>
      <c r="AF61" s="571"/>
      <c r="AG61" s="571"/>
      <c r="AH61" s="571"/>
      <c r="AI61" s="571"/>
      <c r="AJ61" s="571"/>
      <c r="AK61" s="571"/>
      <c r="AL61" s="571"/>
      <c r="AM61" s="571"/>
      <c r="AN61" s="571"/>
      <c r="AO61" s="571"/>
      <c r="AP61" s="571"/>
      <c r="AQ61" s="571"/>
      <c r="AR61" s="571"/>
      <c r="AS61" s="571"/>
      <c r="AT61" s="571"/>
      <c r="AU61" s="571"/>
      <c r="AV61" s="571"/>
      <c r="AW61" s="571"/>
      <c r="AX61" s="571"/>
      <c r="AY61" s="571"/>
      <c r="AZ61" s="571"/>
      <c r="BA61" s="571"/>
      <c r="BB61" s="1187"/>
      <c r="DU61" s="142"/>
      <c r="DV61" s="61" t="s">
        <v>231</v>
      </c>
      <c r="DW61" s="61" t="s">
        <v>539</v>
      </c>
      <c r="EA61" s="61" t="s">
        <v>221</v>
      </c>
    </row>
    <row r="62" spans="1:131" ht="11.25" customHeight="1">
      <c r="A62" s="1144"/>
      <c r="B62" s="1145"/>
      <c r="C62" s="1145"/>
      <c r="D62" s="1145"/>
      <c r="E62" s="1145"/>
      <c r="F62" s="1145"/>
      <c r="G62" s="1146"/>
      <c r="H62" s="1098"/>
      <c r="I62" s="1096"/>
      <c r="J62" s="1096"/>
      <c r="K62" s="1096"/>
      <c r="L62" s="1096"/>
      <c r="M62" s="1097"/>
      <c r="N62" s="1155"/>
      <c r="O62" s="573"/>
      <c r="P62" s="573"/>
      <c r="Q62" s="573"/>
      <c r="R62" s="573"/>
      <c r="S62" s="573"/>
      <c r="T62" s="573"/>
      <c r="U62" s="573"/>
      <c r="V62" s="573"/>
      <c r="W62" s="573"/>
      <c r="X62" s="573"/>
      <c r="Y62" s="573"/>
      <c r="Z62" s="573"/>
      <c r="AA62" s="573"/>
      <c r="AB62" s="573"/>
      <c r="AC62" s="573"/>
      <c r="AD62" s="573"/>
      <c r="AE62" s="573"/>
      <c r="AF62" s="573"/>
      <c r="AG62" s="573"/>
      <c r="AH62" s="573"/>
      <c r="AI62" s="573"/>
      <c r="AJ62" s="573"/>
      <c r="AK62" s="573"/>
      <c r="AL62" s="573"/>
      <c r="AM62" s="573"/>
      <c r="AN62" s="573"/>
      <c r="AO62" s="573"/>
      <c r="AP62" s="573"/>
      <c r="AQ62" s="573"/>
      <c r="AR62" s="573"/>
      <c r="AS62" s="573"/>
      <c r="AT62" s="573"/>
      <c r="AU62" s="573"/>
      <c r="AV62" s="573"/>
      <c r="AW62" s="573"/>
      <c r="AX62" s="573"/>
      <c r="AY62" s="573"/>
      <c r="AZ62" s="573"/>
      <c r="BA62" s="573"/>
      <c r="BB62" s="1188"/>
      <c r="DU62" s="142"/>
      <c r="DV62" s="61" t="s">
        <v>224</v>
      </c>
      <c r="DW62" s="61" t="s">
        <v>540</v>
      </c>
      <c r="EA62" s="61" t="s">
        <v>231</v>
      </c>
    </row>
    <row r="63" spans="1:131" ht="11.25" customHeight="1">
      <c r="A63" s="1144"/>
      <c r="B63" s="1145"/>
      <c r="C63" s="1145"/>
      <c r="D63" s="1145"/>
      <c r="E63" s="1145"/>
      <c r="F63" s="1145"/>
      <c r="G63" s="1146"/>
      <c r="H63" s="457" t="s">
        <v>227</v>
      </c>
      <c r="I63" s="373"/>
      <c r="J63" s="373"/>
      <c r="K63" s="373"/>
      <c r="L63" s="373"/>
      <c r="M63" s="483"/>
      <c r="N63" s="1190" t="s">
        <v>498</v>
      </c>
      <c r="O63" s="1194" t="str">
        <f>IF(ISBLANK(VLOOKUP("専任取引士"&amp;ROUNDUP(ROW($A54)/11,0),sentori,20,FALSE)),"",VLOOKUP("専任取引士"&amp;ROUNDUP(ROW($A54)/11,0),sentori,20,FALSE))</f>
        <v/>
      </c>
      <c r="P63" s="1194"/>
      <c r="Q63" s="1194"/>
      <c r="R63" s="1194"/>
      <c r="S63" s="1194"/>
      <c r="T63" s="1194"/>
      <c r="U63" s="1194"/>
      <c r="V63" s="1196" t="s">
        <v>499</v>
      </c>
      <c r="W63" s="1180" t="s">
        <v>500</v>
      </c>
      <c r="X63" s="1185"/>
      <c r="Y63" s="1192" t="str">
        <f>IF(ISBLANK(VLOOKUP("専任取引士"&amp;ROUNDUP(ROW($A54)/11,0),sentori,21,FALSE)),"",VLOOKUP("専任取引士"&amp;ROUNDUP(ROW($A54)/11,0),sentori,21,FALSE))</f>
        <v/>
      </c>
      <c r="Z63" s="1192"/>
      <c r="AA63" s="1192"/>
      <c r="AB63" s="1192"/>
      <c r="AC63" s="1192"/>
      <c r="AD63" s="1192"/>
      <c r="AE63" s="1192"/>
      <c r="AF63" s="1192"/>
      <c r="AG63" s="1180" t="s">
        <v>501</v>
      </c>
      <c r="AH63" s="1198"/>
      <c r="AI63" s="1179" t="s">
        <v>507</v>
      </c>
      <c r="AJ63" s="1180"/>
      <c r="AK63" s="1180"/>
      <c r="AL63" s="1180"/>
      <c r="AM63" s="1181"/>
      <c r="AN63" s="1202" t="str">
        <f>IF(ISBLANK(VLOOKUP("専任取引士"&amp;ROUNDUP(ROW($A54)/11,0),sentori,22,FALSE)),"",TEXT(VLOOKUP("専任取引士"&amp;ROUNDUP(ROW($A54)/11,0),sentori,22,FALSE),"ggg"))</f>
        <v/>
      </c>
      <c r="AO63" s="1194"/>
      <c r="AP63" s="1194"/>
      <c r="AQ63" s="1192" t="str">
        <f>IF(ISBLANK(VLOOKUP("専任取引士"&amp;ROUNDUP(ROW($A54)/11,0),sentori,22,FALSE)),"",TEXT(VLOOKUP("専任取引士"&amp;ROUNDUP(ROW($A54)/11,0),sentori,22,FALSE),"e"))</f>
        <v/>
      </c>
      <c r="AR63" s="1192"/>
      <c r="AS63" s="1180" t="s">
        <v>197</v>
      </c>
      <c r="AT63" s="1180"/>
      <c r="AU63" s="1192" t="str">
        <f>IF(ISBLANK(VLOOKUP("専任取引士"&amp;ROUNDUP(ROW($A54)/11,0),sentori,22,FALSE)),"",MONTH(VLOOKUP("専任取引士"&amp;ROUNDUP(ROW($A54)/11,0),sentori,22,FALSE)))</f>
        <v/>
      </c>
      <c r="AV63" s="1192"/>
      <c r="AW63" s="1180" t="s">
        <v>198</v>
      </c>
      <c r="AX63" s="1180"/>
      <c r="AY63" s="1192" t="str">
        <f>IF(ISBLANK(VLOOKUP("専任取引士"&amp;ROUNDUP(ROW($A54)/11,0),sentori,22,FALSE)),"",DAY(VLOOKUP("専任取引士"&amp;ROUNDUP(ROW($A54)/11,0),sentori,22,FALSE)))</f>
        <v/>
      </c>
      <c r="AZ63" s="1192"/>
      <c r="BA63" s="1180" t="s">
        <v>199</v>
      </c>
      <c r="BB63" s="1186"/>
      <c r="DU63" s="142"/>
      <c r="DV63" s="61" t="s">
        <v>229</v>
      </c>
      <c r="DW63" s="61" t="s">
        <v>541</v>
      </c>
      <c r="EA63" s="61" t="s">
        <v>224</v>
      </c>
    </row>
    <row r="64" spans="1:131" ht="11.25" customHeight="1">
      <c r="A64" s="1147"/>
      <c r="B64" s="1148"/>
      <c r="C64" s="1148"/>
      <c r="D64" s="1148"/>
      <c r="E64" s="1148"/>
      <c r="F64" s="1148"/>
      <c r="G64" s="1149"/>
      <c r="H64" s="430"/>
      <c r="I64" s="431"/>
      <c r="J64" s="431"/>
      <c r="K64" s="431"/>
      <c r="L64" s="431"/>
      <c r="M64" s="432"/>
      <c r="N64" s="1191"/>
      <c r="O64" s="1195"/>
      <c r="P64" s="1195"/>
      <c r="Q64" s="1195"/>
      <c r="R64" s="1195"/>
      <c r="S64" s="1195"/>
      <c r="T64" s="1195"/>
      <c r="U64" s="1195"/>
      <c r="V64" s="1197"/>
      <c r="W64" s="1130"/>
      <c r="X64" s="1130"/>
      <c r="Y64" s="1193"/>
      <c r="Z64" s="1193"/>
      <c r="AA64" s="1193"/>
      <c r="AB64" s="1193"/>
      <c r="AC64" s="1193"/>
      <c r="AD64" s="1193"/>
      <c r="AE64" s="1193"/>
      <c r="AF64" s="1193"/>
      <c r="AG64" s="1130"/>
      <c r="AH64" s="1199"/>
      <c r="AI64" s="1200"/>
      <c r="AJ64" s="1119"/>
      <c r="AK64" s="1119"/>
      <c r="AL64" s="1119"/>
      <c r="AM64" s="1201"/>
      <c r="AN64" s="1203"/>
      <c r="AO64" s="1195"/>
      <c r="AP64" s="1195"/>
      <c r="AQ64" s="1193"/>
      <c r="AR64" s="1193"/>
      <c r="AS64" s="1119"/>
      <c r="AT64" s="1119"/>
      <c r="AU64" s="1193"/>
      <c r="AV64" s="1193"/>
      <c r="AW64" s="1119"/>
      <c r="AX64" s="1119"/>
      <c r="AY64" s="1193"/>
      <c r="AZ64" s="1193"/>
      <c r="BA64" s="1119"/>
      <c r="BB64" s="1124"/>
      <c r="DU64" s="142"/>
      <c r="DV64" s="61" t="s">
        <v>233</v>
      </c>
      <c r="DW64" s="61" t="s">
        <v>542</v>
      </c>
      <c r="EA64" s="61" t="s">
        <v>229</v>
      </c>
    </row>
    <row r="65" spans="1:131" ht="11.25" customHeight="1">
      <c r="A65" s="1141" t="s">
        <v>504</v>
      </c>
      <c r="B65" s="1142"/>
      <c r="C65" s="1142"/>
      <c r="D65" s="1142"/>
      <c r="E65" s="1142"/>
      <c r="F65" s="1142"/>
      <c r="G65" s="1143"/>
      <c r="H65" s="1075" t="s">
        <v>56</v>
      </c>
      <c r="I65" s="1150"/>
      <c r="J65" s="1150"/>
      <c r="K65" s="1150"/>
      <c r="L65" s="1150"/>
      <c r="M65" s="1151"/>
      <c r="N65" s="1152" t="str">
        <f>IF(ISBLANK(VLOOKUP("専任取引士"&amp;ROUNDUP(ROW($A65)/11,0),sentori,4,FALSE)),"",VLOOKUP("専任取引士"&amp;ROUNDUP(ROW($A65)/11,0),sentori,4,FALSE))</f>
        <v/>
      </c>
      <c r="O65" s="1153"/>
      <c r="P65" s="1153"/>
      <c r="Q65" s="1153"/>
      <c r="R65" s="1153"/>
      <c r="S65" s="1153"/>
      <c r="T65" s="1153"/>
      <c r="U65" s="1153"/>
      <c r="V65" s="1153"/>
      <c r="W65" s="1153"/>
      <c r="X65" s="1153"/>
      <c r="Y65" s="1153"/>
      <c r="Z65" s="1153"/>
      <c r="AA65" s="1153"/>
      <c r="AB65" s="1153"/>
      <c r="AC65" s="1153"/>
      <c r="AD65" s="1154"/>
      <c r="AE65" s="1156" t="s">
        <v>196</v>
      </c>
      <c r="AF65" s="1157"/>
      <c r="AG65" s="1056" t="str">
        <f>IF(ISBLANK(VLOOKUP("専任取引士"&amp;ROUNDUP(ROW($A65)/11,0),sentori,8,FALSE)),"",TEXT(VLOOKUP("専任取引士"&amp;ROUNDUP(ROW($A65)/11,0),sentori,8,FALSE),"ggg"))</f>
        <v/>
      </c>
      <c r="AH65" s="1057"/>
      <c r="AI65" s="1057"/>
      <c r="AJ65" s="1057"/>
      <c r="AK65" s="1162" t="str">
        <f>IF(ISBLANK(VLOOKUP("専任取引士"&amp;ROUNDUP(ROW($A65)/11,0),sentori,8,FALSE)),"",TEXT(VLOOKUP("専任取引士"&amp;ROUNDUP(ROW($A65)/11,0),sentori,8,FALSE),"e"))</f>
        <v/>
      </c>
      <c r="AL65" s="1162"/>
      <c r="AM65" s="1162"/>
      <c r="AN65" s="1162"/>
      <c r="AO65" s="1136" t="s">
        <v>197</v>
      </c>
      <c r="AP65" s="1136"/>
      <c r="AQ65" s="1162" t="str">
        <f>IF(ISBLANK(VLOOKUP("専任取引士"&amp;ROUNDUP(ROW($A65)/11,0),sentori,8,FALSE)),"",MONTH(VLOOKUP("専任取引士"&amp;ROUNDUP(ROW($A65)/11,0),sentori,8,FALSE)))</f>
        <v/>
      </c>
      <c r="AR65" s="1162"/>
      <c r="AS65" s="1136" t="s">
        <v>198</v>
      </c>
      <c r="AT65" s="1137"/>
      <c r="AU65" s="1162" t="str">
        <f>IF(ISBLANK(VLOOKUP("専任取引士"&amp;ROUNDUP(ROW($A65)/11,0),sentori,8,FALSE)),"",DAY(VLOOKUP("専任取引士"&amp;ROUNDUP(ROW($A65)/11,0),sentori,8,FALSE)))</f>
        <v/>
      </c>
      <c r="AV65" s="1162"/>
      <c r="AW65" s="1136" t="s">
        <v>199</v>
      </c>
      <c r="AX65" s="1136"/>
      <c r="AY65" s="1167" t="s">
        <v>200</v>
      </c>
      <c r="AZ65" s="1168" t="str">
        <f>LEFT(VLOOKUP("専任取引士1",sentori,7,FALSE),1)</f>
        <v/>
      </c>
      <c r="BA65" s="1056" t="str">
        <f>LEFT(VLOOKUP("専任取引士"&amp;ROUNDUP(ROW($A65)/11,0),sentori,7,FALSE),1)</f>
        <v/>
      </c>
      <c r="BB65" s="1058"/>
      <c r="DU65" s="142"/>
      <c r="DV65" s="61" t="s">
        <v>238</v>
      </c>
      <c r="DW65" s="61" t="s">
        <v>543</v>
      </c>
      <c r="EA65" s="61" t="s">
        <v>233</v>
      </c>
    </row>
    <row r="66" spans="1:131" ht="11.25" customHeight="1">
      <c r="A66" s="1144"/>
      <c r="B66" s="1145"/>
      <c r="C66" s="1145"/>
      <c r="D66" s="1145"/>
      <c r="E66" s="1145"/>
      <c r="F66" s="1145"/>
      <c r="G66" s="1146"/>
      <c r="H66" s="1092"/>
      <c r="I66" s="1093"/>
      <c r="J66" s="1093"/>
      <c r="K66" s="1093"/>
      <c r="L66" s="1093"/>
      <c r="M66" s="1094"/>
      <c r="N66" s="1155"/>
      <c r="O66" s="573"/>
      <c r="P66" s="573"/>
      <c r="Q66" s="573"/>
      <c r="R66" s="573"/>
      <c r="S66" s="573"/>
      <c r="T66" s="573"/>
      <c r="U66" s="573"/>
      <c r="V66" s="573"/>
      <c r="W66" s="573"/>
      <c r="X66" s="573"/>
      <c r="Y66" s="573"/>
      <c r="Z66" s="573"/>
      <c r="AA66" s="573"/>
      <c r="AB66" s="573"/>
      <c r="AC66" s="573"/>
      <c r="AD66" s="574"/>
      <c r="AE66" s="1158"/>
      <c r="AF66" s="1159"/>
      <c r="AG66" s="1059"/>
      <c r="AH66" s="1060"/>
      <c r="AI66" s="1060"/>
      <c r="AJ66" s="1060"/>
      <c r="AK66" s="1163"/>
      <c r="AL66" s="1163"/>
      <c r="AM66" s="1163"/>
      <c r="AN66" s="1163"/>
      <c r="AO66" s="696"/>
      <c r="AP66" s="696"/>
      <c r="AQ66" s="1163"/>
      <c r="AR66" s="1163"/>
      <c r="AS66" s="674"/>
      <c r="AT66" s="674"/>
      <c r="AU66" s="1163"/>
      <c r="AV66" s="1163"/>
      <c r="AW66" s="696"/>
      <c r="AX66" s="696"/>
      <c r="AY66" s="1169"/>
      <c r="AZ66" s="1170"/>
      <c r="BA66" s="1059"/>
      <c r="BB66" s="1061"/>
      <c r="DU66" s="142"/>
      <c r="DV66" s="61" t="s">
        <v>241</v>
      </c>
      <c r="DW66" s="61" t="s">
        <v>544</v>
      </c>
      <c r="EA66" s="61" t="s">
        <v>238</v>
      </c>
    </row>
    <row r="67" spans="1:131" ht="11.25" customHeight="1">
      <c r="A67" s="1144"/>
      <c r="B67" s="1145"/>
      <c r="C67" s="1145"/>
      <c r="D67" s="1145"/>
      <c r="E67" s="1145"/>
      <c r="F67" s="1145"/>
      <c r="G67" s="1146"/>
      <c r="H67" s="430" t="s">
        <v>114</v>
      </c>
      <c r="I67" s="1096"/>
      <c r="J67" s="1096"/>
      <c r="K67" s="1096"/>
      <c r="L67" s="1096"/>
      <c r="M67" s="1097"/>
      <c r="N67" s="1175" t="str">
        <f>IF(ISBLANK(VLOOKUP("専任取引士"&amp;ROUNDUP(ROW($A65)/11,0),sentori,3,FALSE)),"",VLOOKUP("専任取引士"&amp;ROUNDUP(ROW($A65)/11,0),sentori,3,FALSE))</f>
        <v/>
      </c>
      <c r="O67" s="1176"/>
      <c r="P67" s="1176"/>
      <c r="Q67" s="1176"/>
      <c r="R67" s="1176"/>
      <c r="S67" s="1176"/>
      <c r="T67" s="1176"/>
      <c r="U67" s="1176"/>
      <c r="V67" s="1176"/>
      <c r="W67" s="1176"/>
      <c r="X67" s="1176"/>
      <c r="Y67" s="1176"/>
      <c r="Z67" s="1176"/>
      <c r="AA67" s="1176"/>
      <c r="AB67" s="1176"/>
      <c r="AC67" s="1176"/>
      <c r="AD67" s="1177"/>
      <c r="AE67" s="1160"/>
      <c r="AF67" s="1161"/>
      <c r="AG67" s="1062"/>
      <c r="AH67" s="1063"/>
      <c r="AI67" s="1063"/>
      <c r="AJ67" s="1063"/>
      <c r="AK67" s="1164"/>
      <c r="AL67" s="1164"/>
      <c r="AM67" s="1164"/>
      <c r="AN67" s="1164"/>
      <c r="AO67" s="1165"/>
      <c r="AP67" s="1165"/>
      <c r="AQ67" s="1164"/>
      <c r="AR67" s="1164"/>
      <c r="AS67" s="1166"/>
      <c r="AT67" s="1166"/>
      <c r="AU67" s="1164"/>
      <c r="AV67" s="1164"/>
      <c r="AW67" s="1165"/>
      <c r="AX67" s="1165"/>
      <c r="AY67" s="1169"/>
      <c r="AZ67" s="1170"/>
      <c r="BA67" s="1059"/>
      <c r="BB67" s="1061"/>
      <c r="DU67" s="142"/>
      <c r="DV67" s="61" t="s">
        <v>244</v>
      </c>
      <c r="DW67" s="61" t="s">
        <v>545</v>
      </c>
      <c r="EA67" s="61" t="s">
        <v>241</v>
      </c>
    </row>
    <row r="68" spans="1:131" ht="11.25" customHeight="1">
      <c r="A68" s="1144"/>
      <c r="B68" s="1145"/>
      <c r="C68" s="1145"/>
      <c r="D68" s="1145"/>
      <c r="E68" s="1145"/>
      <c r="F68" s="1145"/>
      <c r="G68" s="1146"/>
      <c r="H68" s="1098"/>
      <c r="I68" s="1096"/>
      <c r="J68" s="1096"/>
      <c r="K68" s="1096"/>
      <c r="L68" s="1096"/>
      <c r="M68" s="1097"/>
      <c r="N68" s="1178"/>
      <c r="O68" s="571"/>
      <c r="P68" s="571"/>
      <c r="Q68" s="571"/>
      <c r="R68" s="571"/>
      <c r="S68" s="571"/>
      <c r="T68" s="571"/>
      <c r="U68" s="571"/>
      <c r="V68" s="571"/>
      <c r="W68" s="571"/>
      <c r="X68" s="571"/>
      <c r="Y68" s="571"/>
      <c r="Z68" s="571"/>
      <c r="AA68" s="571"/>
      <c r="AB68" s="571"/>
      <c r="AC68" s="571"/>
      <c r="AD68" s="572"/>
      <c r="AE68" s="1179" t="s">
        <v>210</v>
      </c>
      <c r="AF68" s="1180"/>
      <c r="AG68" s="1181"/>
      <c r="AH68" s="1212" t="str">
        <f>VLOOKUP("専任取引士"&amp;ROUNDUP(ROW($A65)/11,0),sentori,19,FALSE)&amp;""</f>
        <v/>
      </c>
      <c r="AI68" s="1192"/>
      <c r="AJ68" s="1192"/>
      <c r="AK68" s="1192"/>
      <c r="AL68" s="1192"/>
      <c r="AM68" s="1192"/>
      <c r="AN68" s="1192"/>
      <c r="AO68" s="1192"/>
      <c r="AP68" s="1192"/>
      <c r="AQ68" s="1192"/>
      <c r="AR68" s="1192"/>
      <c r="AS68" s="1192"/>
      <c r="AT68" s="1192"/>
      <c r="AU68" s="1192"/>
      <c r="AV68" s="1192"/>
      <c r="AW68" s="1192"/>
      <c r="AX68" s="1213"/>
      <c r="AY68" s="1169"/>
      <c r="AZ68" s="1170"/>
      <c r="BA68" s="1059"/>
      <c r="BB68" s="1061"/>
      <c r="DU68" s="142"/>
      <c r="DV68" s="61" t="s">
        <v>253</v>
      </c>
      <c r="DW68" s="61" t="s">
        <v>546</v>
      </c>
      <c r="EA68" s="61" t="s">
        <v>244</v>
      </c>
    </row>
    <row r="69" spans="1:131" ht="11.25" customHeight="1">
      <c r="A69" s="1144"/>
      <c r="B69" s="1145"/>
      <c r="C69" s="1145"/>
      <c r="D69" s="1145"/>
      <c r="E69" s="1145"/>
      <c r="F69" s="1145"/>
      <c r="G69" s="1146"/>
      <c r="H69" s="1098"/>
      <c r="I69" s="1096"/>
      <c r="J69" s="1096"/>
      <c r="K69" s="1096"/>
      <c r="L69" s="1096"/>
      <c r="M69" s="1097"/>
      <c r="N69" s="1155"/>
      <c r="O69" s="573"/>
      <c r="P69" s="573"/>
      <c r="Q69" s="573"/>
      <c r="R69" s="573"/>
      <c r="S69" s="573"/>
      <c r="T69" s="573"/>
      <c r="U69" s="573"/>
      <c r="V69" s="573"/>
      <c r="W69" s="573"/>
      <c r="X69" s="573"/>
      <c r="Y69" s="573"/>
      <c r="Z69" s="573"/>
      <c r="AA69" s="573"/>
      <c r="AB69" s="573"/>
      <c r="AC69" s="573"/>
      <c r="AD69" s="574"/>
      <c r="AE69" s="1182"/>
      <c r="AF69" s="1165"/>
      <c r="AG69" s="1183"/>
      <c r="AH69" s="1214"/>
      <c r="AI69" s="1164"/>
      <c r="AJ69" s="1164"/>
      <c r="AK69" s="1164"/>
      <c r="AL69" s="1164"/>
      <c r="AM69" s="1164"/>
      <c r="AN69" s="1164"/>
      <c r="AO69" s="1164"/>
      <c r="AP69" s="1164"/>
      <c r="AQ69" s="1164"/>
      <c r="AR69" s="1164"/>
      <c r="AS69" s="1164"/>
      <c r="AT69" s="1164"/>
      <c r="AU69" s="1164"/>
      <c r="AV69" s="1164"/>
      <c r="AW69" s="1164"/>
      <c r="AX69" s="1215"/>
      <c r="AY69" s="1171"/>
      <c r="AZ69" s="1172"/>
      <c r="BA69" s="1062"/>
      <c r="BB69" s="1064"/>
      <c r="DU69" s="142"/>
      <c r="DV69" s="61" t="s">
        <v>256</v>
      </c>
      <c r="DW69" s="61" t="s">
        <v>547</v>
      </c>
      <c r="EA69" s="61" t="s">
        <v>253</v>
      </c>
    </row>
    <row r="70" spans="1:131" ht="11.25" customHeight="1">
      <c r="A70" s="1144"/>
      <c r="B70" s="1145"/>
      <c r="C70" s="1145"/>
      <c r="D70" s="1145"/>
      <c r="E70" s="1145"/>
      <c r="F70" s="1145"/>
      <c r="G70" s="1146"/>
      <c r="H70" s="430" t="s">
        <v>131</v>
      </c>
      <c r="I70" s="1096"/>
      <c r="J70" s="1096"/>
      <c r="K70" s="1096"/>
      <c r="L70" s="1096"/>
      <c r="M70" s="1097"/>
      <c r="N70" s="1184" t="s">
        <v>505</v>
      </c>
      <c r="O70" s="1185"/>
      <c r="P70" s="1211" t="str">
        <f>VLOOKUP("専任取引士"&amp;ROUNDUP(ROW($A65)/11,0),sentori,12,FALSE)&amp;""</f>
        <v/>
      </c>
      <c r="Q70" s="1211"/>
      <c r="R70" s="1211"/>
      <c r="S70" s="1211"/>
      <c r="T70" s="1211"/>
      <c r="U70" s="1211"/>
      <c r="V70" s="1211"/>
      <c r="W70" s="1211"/>
      <c r="X70" s="1211"/>
      <c r="Y70" s="1211"/>
      <c r="Z70" s="1180"/>
      <c r="AA70" s="1180"/>
      <c r="AB70" s="1180"/>
      <c r="AC70" s="1180"/>
      <c r="AD70" s="1180"/>
      <c r="AE70" s="1180"/>
      <c r="AF70" s="1180"/>
      <c r="AG70" s="1180"/>
      <c r="AH70" s="1180"/>
      <c r="AI70" s="1180"/>
      <c r="AJ70" s="1180"/>
      <c r="AK70" s="1180"/>
      <c r="AL70" s="1180"/>
      <c r="AM70" s="1180"/>
      <c r="AN70" s="1180"/>
      <c r="AO70" s="1180"/>
      <c r="AP70" s="1180"/>
      <c r="AQ70" s="1180"/>
      <c r="AR70" s="1180"/>
      <c r="AS70" s="1180"/>
      <c r="AT70" s="1180"/>
      <c r="AU70" s="1180"/>
      <c r="AV70" s="1180"/>
      <c r="AW70" s="1180"/>
      <c r="AX70" s="1180"/>
      <c r="AY70" s="1180"/>
      <c r="AZ70" s="1180"/>
      <c r="BA70" s="1180"/>
      <c r="BB70" s="1186"/>
      <c r="DU70" s="143"/>
      <c r="DV70" s="61" t="s">
        <v>259</v>
      </c>
      <c r="DW70" s="61" t="s">
        <v>548</v>
      </c>
      <c r="EA70" s="61" t="s">
        <v>256</v>
      </c>
    </row>
    <row r="71" spans="1:131" ht="11.25" customHeight="1">
      <c r="A71" s="1144"/>
      <c r="B71" s="1145"/>
      <c r="C71" s="1145"/>
      <c r="D71" s="1145"/>
      <c r="E71" s="1145"/>
      <c r="F71" s="1145"/>
      <c r="G71" s="1146"/>
      <c r="H71" s="1098"/>
      <c r="I71" s="1096"/>
      <c r="J71" s="1096"/>
      <c r="K71" s="1096"/>
      <c r="L71" s="1096"/>
      <c r="M71" s="1097"/>
      <c r="N71" s="1178" t="str">
        <f>IF(ISBLANK(VLOOKUP("専任取引士"&amp;ROUNDUP(ROW($A65)/11,0),sentori,11,FALSE)),VLOOKUP("専任取引士"&amp;ROUNDUP(ROW($A65)/11,0),sentori,13,FALSE)&amp;VLOOKUP("専任取引士"&amp;ROUNDUP(ROW($A65)/11,0),sentori,14,FALSE)&amp;VLOOKUP("専任取引士"&amp;ROUNDUP(ROW($A65)/11,0),sentori,15,FALSE)&amp;VLOOKUP("専任取引士"&amp;ROUNDUP(ROW($A65)/11,0),sentori,16,FALSE)&amp;"　"&amp;VLOOKUP("専任取引士"&amp;ROUNDUP(ROW($A65)/11,0),sentori,17,FALSE),VLOOKUP("専任取引士"&amp;ROUNDUP(ROW($A65)/11,0),sentori,18,FALSE))</f>
        <v>　</v>
      </c>
      <c r="O71" s="571"/>
      <c r="P71" s="571"/>
      <c r="Q71" s="571"/>
      <c r="R71" s="571"/>
      <c r="S71" s="571"/>
      <c r="T71" s="571"/>
      <c r="U71" s="571"/>
      <c r="V71" s="571"/>
      <c r="W71" s="571"/>
      <c r="X71" s="571"/>
      <c r="Y71" s="571"/>
      <c r="Z71" s="571"/>
      <c r="AA71" s="571"/>
      <c r="AB71" s="571"/>
      <c r="AC71" s="571"/>
      <c r="AD71" s="571"/>
      <c r="AE71" s="571"/>
      <c r="AF71" s="571"/>
      <c r="AG71" s="571"/>
      <c r="AH71" s="571"/>
      <c r="AI71" s="571"/>
      <c r="AJ71" s="571"/>
      <c r="AK71" s="571"/>
      <c r="AL71" s="571"/>
      <c r="AM71" s="571"/>
      <c r="AN71" s="571"/>
      <c r="AO71" s="571"/>
      <c r="AP71" s="571"/>
      <c r="AQ71" s="571"/>
      <c r="AR71" s="571"/>
      <c r="AS71" s="571"/>
      <c r="AT71" s="571"/>
      <c r="AU71" s="571"/>
      <c r="AV71" s="571"/>
      <c r="AW71" s="571"/>
      <c r="AX71" s="571"/>
      <c r="AY71" s="571"/>
      <c r="AZ71" s="571"/>
      <c r="BA71" s="571"/>
      <c r="BB71" s="1187"/>
      <c r="DU71" s="143"/>
      <c r="DV71" s="61" t="s">
        <v>264</v>
      </c>
      <c r="DW71" s="61" t="s">
        <v>549</v>
      </c>
      <c r="EA71" s="61" t="s">
        <v>259</v>
      </c>
    </row>
    <row r="72" spans="1:131" ht="11.25" customHeight="1">
      <c r="A72" s="1144"/>
      <c r="B72" s="1145"/>
      <c r="C72" s="1145"/>
      <c r="D72" s="1145"/>
      <c r="E72" s="1145"/>
      <c r="F72" s="1145"/>
      <c r="G72" s="1146"/>
      <c r="H72" s="1204"/>
      <c r="I72" s="401"/>
      <c r="J72" s="401"/>
      <c r="K72" s="401"/>
      <c r="L72" s="401"/>
      <c r="M72" s="1173"/>
      <c r="N72" s="1178"/>
      <c r="O72" s="571"/>
      <c r="P72" s="571"/>
      <c r="Q72" s="571"/>
      <c r="R72" s="571"/>
      <c r="S72" s="571"/>
      <c r="T72" s="571"/>
      <c r="U72" s="571"/>
      <c r="V72" s="571"/>
      <c r="W72" s="571"/>
      <c r="X72" s="571"/>
      <c r="Y72" s="571"/>
      <c r="Z72" s="571"/>
      <c r="AA72" s="571"/>
      <c r="AB72" s="571"/>
      <c r="AC72" s="571"/>
      <c r="AD72" s="571"/>
      <c r="AE72" s="571"/>
      <c r="AF72" s="571"/>
      <c r="AG72" s="571"/>
      <c r="AH72" s="571"/>
      <c r="AI72" s="571"/>
      <c r="AJ72" s="571"/>
      <c r="AK72" s="571"/>
      <c r="AL72" s="571"/>
      <c r="AM72" s="571"/>
      <c r="AN72" s="571"/>
      <c r="AO72" s="571"/>
      <c r="AP72" s="571"/>
      <c r="AQ72" s="571"/>
      <c r="AR72" s="571"/>
      <c r="AS72" s="571"/>
      <c r="AT72" s="571"/>
      <c r="AU72" s="571"/>
      <c r="AV72" s="571"/>
      <c r="AW72" s="571"/>
      <c r="AX72" s="571"/>
      <c r="AY72" s="571"/>
      <c r="AZ72" s="571"/>
      <c r="BA72" s="571"/>
      <c r="BB72" s="1187"/>
      <c r="DU72" s="142"/>
      <c r="DV72" s="61" t="s">
        <v>267</v>
      </c>
      <c r="DW72" s="61" t="s">
        <v>550</v>
      </c>
      <c r="EA72" s="61" t="s">
        <v>264</v>
      </c>
    </row>
    <row r="73" spans="1:131" ht="11.25" customHeight="1">
      <c r="A73" s="1144"/>
      <c r="B73" s="1145"/>
      <c r="C73" s="1145"/>
      <c r="D73" s="1145"/>
      <c r="E73" s="1145"/>
      <c r="F73" s="1145"/>
      <c r="G73" s="1146"/>
      <c r="H73" s="1098"/>
      <c r="I73" s="1096"/>
      <c r="J73" s="1096"/>
      <c r="K73" s="1096"/>
      <c r="L73" s="1096"/>
      <c r="M73" s="1097"/>
      <c r="N73" s="1155"/>
      <c r="O73" s="573"/>
      <c r="P73" s="573"/>
      <c r="Q73" s="573"/>
      <c r="R73" s="573"/>
      <c r="S73" s="573"/>
      <c r="T73" s="573"/>
      <c r="U73" s="573"/>
      <c r="V73" s="573"/>
      <c r="W73" s="573"/>
      <c r="X73" s="573"/>
      <c r="Y73" s="573"/>
      <c r="Z73" s="573"/>
      <c r="AA73" s="573"/>
      <c r="AB73" s="573"/>
      <c r="AC73" s="573"/>
      <c r="AD73" s="573"/>
      <c r="AE73" s="573"/>
      <c r="AF73" s="573"/>
      <c r="AG73" s="573"/>
      <c r="AH73" s="573"/>
      <c r="AI73" s="573"/>
      <c r="AJ73" s="573"/>
      <c r="AK73" s="573"/>
      <c r="AL73" s="573"/>
      <c r="AM73" s="573"/>
      <c r="AN73" s="573"/>
      <c r="AO73" s="573"/>
      <c r="AP73" s="573"/>
      <c r="AQ73" s="573"/>
      <c r="AR73" s="573"/>
      <c r="AS73" s="573"/>
      <c r="AT73" s="573"/>
      <c r="AU73" s="573"/>
      <c r="AV73" s="573"/>
      <c r="AW73" s="573"/>
      <c r="AX73" s="573"/>
      <c r="AY73" s="573"/>
      <c r="AZ73" s="573"/>
      <c r="BA73" s="573"/>
      <c r="BB73" s="1188"/>
      <c r="DU73" s="142"/>
      <c r="DV73" s="61" t="s">
        <v>270</v>
      </c>
      <c r="DW73" s="61" t="s">
        <v>551</v>
      </c>
      <c r="EA73" s="61" t="s">
        <v>267</v>
      </c>
    </row>
    <row r="74" spans="1:131" ht="11.25" customHeight="1">
      <c r="A74" s="1144"/>
      <c r="B74" s="1145"/>
      <c r="C74" s="1145"/>
      <c r="D74" s="1145"/>
      <c r="E74" s="1145"/>
      <c r="F74" s="1145"/>
      <c r="G74" s="1146"/>
      <c r="H74" s="457" t="s">
        <v>227</v>
      </c>
      <c r="I74" s="373"/>
      <c r="J74" s="373"/>
      <c r="K74" s="373"/>
      <c r="L74" s="373"/>
      <c r="M74" s="483"/>
      <c r="N74" s="1190" t="s">
        <v>498</v>
      </c>
      <c r="O74" s="1194" t="str">
        <f>IF(ISBLANK(VLOOKUP("専任取引士"&amp;ROUNDUP(ROW($A65)/11,0),sentori,20,FALSE)),"",VLOOKUP("専任取引士"&amp;ROUNDUP(ROW($A65)/11,0),sentori,20,FALSE))</f>
        <v/>
      </c>
      <c r="P74" s="1194"/>
      <c r="Q74" s="1194"/>
      <c r="R74" s="1194"/>
      <c r="S74" s="1194"/>
      <c r="T74" s="1194"/>
      <c r="U74" s="1194"/>
      <c r="V74" s="1196" t="s">
        <v>499</v>
      </c>
      <c r="W74" s="1180" t="s">
        <v>500</v>
      </c>
      <c r="X74" s="1185"/>
      <c r="Y74" s="1192" t="str">
        <f>IF(ISBLANK(VLOOKUP("専任取引士"&amp;ROUNDUP(ROW($A65)/11,0),sentori,21,FALSE)),"",VLOOKUP("専任取引士"&amp;ROUNDUP(ROW($A65)/11,0),sentori,21,FALSE))</f>
        <v/>
      </c>
      <c r="Z74" s="1192"/>
      <c r="AA74" s="1192"/>
      <c r="AB74" s="1192"/>
      <c r="AC74" s="1192"/>
      <c r="AD74" s="1192"/>
      <c r="AE74" s="1192"/>
      <c r="AF74" s="1192"/>
      <c r="AG74" s="1180" t="s">
        <v>501</v>
      </c>
      <c r="AH74" s="1198"/>
      <c r="AI74" s="1179" t="s">
        <v>507</v>
      </c>
      <c r="AJ74" s="1180"/>
      <c r="AK74" s="1180"/>
      <c r="AL74" s="1180"/>
      <c r="AM74" s="1181"/>
      <c r="AN74" s="1202" t="str">
        <f>IF(ISBLANK(VLOOKUP("専任取引士"&amp;ROUNDUP(ROW($A65)/11,0),sentori,22,FALSE)),"",TEXT(VLOOKUP("専任取引士"&amp;ROUNDUP(ROW($A65)/11,0),sentori,22,FALSE),"ggg"))</f>
        <v/>
      </c>
      <c r="AO74" s="1194"/>
      <c r="AP74" s="1194"/>
      <c r="AQ74" s="1192" t="str">
        <f>IF(ISBLANK(VLOOKUP("専任取引士"&amp;ROUNDUP(ROW($A65)/11,0),sentori,22,FALSE)),"",TEXT(VLOOKUP("専任取引士"&amp;ROUNDUP(ROW($A65)/11,0),sentori,22,FALSE),"e"))</f>
        <v/>
      </c>
      <c r="AR74" s="1192"/>
      <c r="AS74" s="1180" t="s">
        <v>197</v>
      </c>
      <c r="AT74" s="1180"/>
      <c r="AU74" s="1192" t="str">
        <f>IF(ISBLANK(VLOOKUP("専任取引士"&amp;ROUNDUP(ROW($A65)/11,0),sentori,22,FALSE)),"",MONTH(VLOOKUP("専任取引士"&amp;ROUNDUP(ROW($A65)/11,0),sentori,22,FALSE)))</f>
        <v/>
      </c>
      <c r="AV74" s="1192"/>
      <c r="AW74" s="1180" t="s">
        <v>198</v>
      </c>
      <c r="AX74" s="1180"/>
      <c r="AY74" s="1192" t="str">
        <f>IF(ISBLANK(VLOOKUP("専任取引士"&amp;ROUNDUP(ROW($A65)/11,0),sentori,22,FALSE)),"",DAY(VLOOKUP("専任取引士"&amp;ROUNDUP(ROW($A65)/11,0),sentori,22,FALSE)))</f>
        <v/>
      </c>
      <c r="AZ74" s="1192"/>
      <c r="BA74" s="1180" t="s">
        <v>199</v>
      </c>
      <c r="BB74" s="1186"/>
      <c r="DU74" s="142"/>
      <c r="EA74" s="61" t="s">
        <v>270</v>
      </c>
    </row>
    <row r="75" spans="1:131" ht="11.25" customHeight="1" thickBot="1">
      <c r="A75" s="1208"/>
      <c r="B75" s="1209"/>
      <c r="C75" s="1209"/>
      <c r="D75" s="1209"/>
      <c r="E75" s="1209"/>
      <c r="F75" s="1209"/>
      <c r="G75" s="1210"/>
      <c r="H75" s="1205"/>
      <c r="I75" s="1206"/>
      <c r="J75" s="1206"/>
      <c r="K75" s="1206"/>
      <c r="L75" s="1206"/>
      <c r="M75" s="1207"/>
      <c r="N75" s="1191"/>
      <c r="O75" s="1195"/>
      <c r="P75" s="1195"/>
      <c r="Q75" s="1195"/>
      <c r="R75" s="1195"/>
      <c r="S75" s="1195"/>
      <c r="T75" s="1195"/>
      <c r="U75" s="1195"/>
      <c r="V75" s="1197"/>
      <c r="W75" s="1130"/>
      <c r="X75" s="1130"/>
      <c r="Y75" s="1193"/>
      <c r="Z75" s="1193"/>
      <c r="AA75" s="1193"/>
      <c r="AB75" s="1193"/>
      <c r="AC75" s="1193"/>
      <c r="AD75" s="1193"/>
      <c r="AE75" s="1193"/>
      <c r="AF75" s="1193"/>
      <c r="AG75" s="1130"/>
      <c r="AH75" s="1199"/>
      <c r="AI75" s="1200"/>
      <c r="AJ75" s="1119"/>
      <c r="AK75" s="1119"/>
      <c r="AL75" s="1119"/>
      <c r="AM75" s="1201"/>
      <c r="AN75" s="1203"/>
      <c r="AO75" s="1195"/>
      <c r="AP75" s="1195"/>
      <c r="AQ75" s="1193"/>
      <c r="AR75" s="1193"/>
      <c r="AS75" s="1119"/>
      <c r="AT75" s="1119"/>
      <c r="AU75" s="1193"/>
      <c r="AV75" s="1193"/>
      <c r="AW75" s="1119"/>
      <c r="AX75" s="1119"/>
      <c r="AY75" s="1193"/>
      <c r="AZ75" s="1193"/>
      <c r="BA75" s="1119"/>
      <c r="BB75" s="1124"/>
      <c r="DU75" s="142"/>
    </row>
    <row r="76" spans="1:131" ht="11.25" customHeight="1">
      <c r="A76" s="1141" t="s">
        <v>504</v>
      </c>
      <c r="B76" s="1142"/>
      <c r="C76" s="1142"/>
      <c r="D76" s="1142"/>
      <c r="E76" s="1142"/>
      <c r="F76" s="1142"/>
      <c r="G76" s="1143"/>
      <c r="H76" s="1075" t="s">
        <v>56</v>
      </c>
      <c r="I76" s="1150"/>
      <c r="J76" s="1150"/>
      <c r="K76" s="1150"/>
      <c r="L76" s="1150"/>
      <c r="M76" s="1151"/>
      <c r="N76" s="1152" t="str">
        <f>IF(ISBLANK(VLOOKUP("専任取引士"&amp;ROUNDUP(ROW($A76)/11,0),sentori,4,FALSE)),"",VLOOKUP("専任取引士"&amp;ROUNDUP(ROW($A76)/11,0),sentori,4,FALSE))</f>
        <v/>
      </c>
      <c r="O76" s="1153"/>
      <c r="P76" s="1153"/>
      <c r="Q76" s="1153"/>
      <c r="R76" s="1153"/>
      <c r="S76" s="1153"/>
      <c r="T76" s="1153"/>
      <c r="U76" s="1153"/>
      <c r="V76" s="1153"/>
      <c r="W76" s="1153"/>
      <c r="X76" s="1153"/>
      <c r="Y76" s="1153"/>
      <c r="Z76" s="1153"/>
      <c r="AA76" s="1153"/>
      <c r="AB76" s="1153"/>
      <c r="AC76" s="1153"/>
      <c r="AD76" s="1154"/>
      <c r="AE76" s="1156" t="s">
        <v>196</v>
      </c>
      <c r="AF76" s="1157"/>
      <c r="AG76" s="1056" t="str">
        <f>IF(ISBLANK(VLOOKUP("専任取引士"&amp;ROUNDUP(ROW($A76)/11,0),sentori,8,FALSE)),"",TEXT(VLOOKUP("専任取引士"&amp;ROUNDUP(ROW($A76)/11,0),sentori,8,FALSE),"ggg"))</f>
        <v/>
      </c>
      <c r="AH76" s="1057"/>
      <c r="AI76" s="1057"/>
      <c r="AJ76" s="1057"/>
      <c r="AK76" s="1162" t="str">
        <f>IF(ISBLANK(VLOOKUP("専任取引士"&amp;ROUNDUP(ROW($A76)/11,0),sentori,8,FALSE)),"",TEXT(VLOOKUP("専任取引士"&amp;ROUNDUP(ROW($A76)/11,0),sentori,8,FALSE),"e"))</f>
        <v/>
      </c>
      <c r="AL76" s="1162"/>
      <c r="AM76" s="1162"/>
      <c r="AN76" s="1162"/>
      <c r="AO76" s="1136" t="s">
        <v>197</v>
      </c>
      <c r="AP76" s="1136"/>
      <c r="AQ76" s="1162" t="str">
        <f>IF(ISBLANK(VLOOKUP("専任取引士"&amp;ROUNDUP(ROW($A76)/11,0),sentori,8,FALSE)),"",MONTH(VLOOKUP("専任取引士"&amp;ROUNDUP(ROW($A76)/11,0),sentori,8,FALSE)))</f>
        <v/>
      </c>
      <c r="AR76" s="1162"/>
      <c r="AS76" s="1136" t="s">
        <v>198</v>
      </c>
      <c r="AT76" s="1137"/>
      <c r="AU76" s="1162" t="str">
        <f>IF(ISBLANK(VLOOKUP("専任取引士"&amp;ROUNDUP(ROW($A76)/11,0),sentori,8,FALSE)),"",DAY(VLOOKUP("専任取引士"&amp;ROUNDUP(ROW($A76)/11,0),sentori,8,FALSE)))</f>
        <v/>
      </c>
      <c r="AV76" s="1162"/>
      <c r="AW76" s="1136" t="s">
        <v>199</v>
      </c>
      <c r="AX76" s="1136"/>
      <c r="AY76" s="1167" t="s">
        <v>200</v>
      </c>
      <c r="AZ76" s="1168" t="str">
        <f>LEFT(VLOOKUP("専任取引士1",sentori,7,FALSE),1)</f>
        <v/>
      </c>
      <c r="BA76" s="1056" t="str">
        <f>LEFT(VLOOKUP("専任取引士"&amp;ROUNDUP(ROW($A76)/11,0),sentori,7,FALSE),1)</f>
        <v/>
      </c>
      <c r="BB76" s="1058"/>
      <c r="DU76" s="142"/>
      <c r="DV76" s="61" t="s">
        <v>63</v>
      </c>
      <c r="DW76" s="61" t="s">
        <v>64</v>
      </c>
      <c r="EA76" s="61" t="s">
        <v>60</v>
      </c>
    </row>
    <row r="77" spans="1:131" ht="11.25" customHeight="1">
      <c r="A77" s="1144"/>
      <c r="B77" s="1145"/>
      <c r="C77" s="1145"/>
      <c r="D77" s="1145"/>
      <c r="E77" s="1145"/>
      <c r="F77" s="1145"/>
      <c r="G77" s="1146"/>
      <c r="H77" s="1092"/>
      <c r="I77" s="1093"/>
      <c r="J77" s="1093"/>
      <c r="K77" s="1093"/>
      <c r="L77" s="1093"/>
      <c r="M77" s="1094"/>
      <c r="N77" s="1155"/>
      <c r="O77" s="573"/>
      <c r="P77" s="573"/>
      <c r="Q77" s="573"/>
      <c r="R77" s="573"/>
      <c r="S77" s="573"/>
      <c r="T77" s="573"/>
      <c r="U77" s="573"/>
      <c r="V77" s="573"/>
      <c r="W77" s="573"/>
      <c r="X77" s="573"/>
      <c r="Y77" s="573"/>
      <c r="Z77" s="573"/>
      <c r="AA77" s="573"/>
      <c r="AB77" s="573"/>
      <c r="AC77" s="573"/>
      <c r="AD77" s="574"/>
      <c r="AE77" s="1158"/>
      <c r="AF77" s="1159"/>
      <c r="AG77" s="1059"/>
      <c r="AH77" s="1060"/>
      <c r="AI77" s="1060"/>
      <c r="AJ77" s="1060"/>
      <c r="AK77" s="1163"/>
      <c r="AL77" s="1163"/>
      <c r="AM77" s="1163"/>
      <c r="AN77" s="1163"/>
      <c r="AO77" s="696"/>
      <c r="AP77" s="696"/>
      <c r="AQ77" s="1163"/>
      <c r="AR77" s="1163"/>
      <c r="AS77" s="674"/>
      <c r="AT77" s="674"/>
      <c r="AU77" s="1163"/>
      <c r="AV77" s="1163"/>
      <c r="AW77" s="696"/>
      <c r="AX77" s="696"/>
      <c r="AY77" s="1169"/>
      <c r="AZ77" s="1170"/>
      <c r="BA77" s="1059"/>
      <c r="BB77" s="1061"/>
      <c r="DU77" s="142"/>
      <c r="DV77" s="61" t="s">
        <v>66</v>
      </c>
      <c r="DW77" s="61" t="s">
        <v>67</v>
      </c>
      <c r="EA77" s="61" t="s">
        <v>63</v>
      </c>
    </row>
    <row r="78" spans="1:131" ht="11.25" customHeight="1">
      <c r="A78" s="1144"/>
      <c r="B78" s="1145"/>
      <c r="C78" s="1145"/>
      <c r="D78" s="1145"/>
      <c r="E78" s="1145"/>
      <c r="F78" s="1145"/>
      <c r="G78" s="1146"/>
      <c r="H78" s="455" t="s">
        <v>114</v>
      </c>
      <c r="I78" s="401"/>
      <c r="J78" s="401"/>
      <c r="K78" s="401"/>
      <c r="L78" s="401"/>
      <c r="M78" s="1173"/>
      <c r="N78" s="1175" t="str">
        <f>IF(ISBLANK(VLOOKUP("専任取引士"&amp;ROUNDUP(ROW($A76)/11,0),sentori,3,FALSE)),"",VLOOKUP("専任取引士"&amp;ROUNDUP(ROW($A76)/11,0),sentori,3,FALSE))</f>
        <v/>
      </c>
      <c r="O78" s="1176"/>
      <c r="P78" s="1176"/>
      <c r="Q78" s="1176"/>
      <c r="R78" s="1176"/>
      <c r="S78" s="1176"/>
      <c r="T78" s="1176"/>
      <c r="U78" s="1176"/>
      <c r="V78" s="1176"/>
      <c r="W78" s="1176"/>
      <c r="X78" s="1176"/>
      <c r="Y78" s="1176"/>
      <c r="Z78" s="1176"/>
      <c r="AA78" s="1176"/>
      <c r="AB78" s="1176"/>
      <c r="AC78" s="1176"/>
      <c r="AD78" s="1177"/>
      <c r="AE78" s="1160"/>
      <c r="AF78" s="1161"/>
      <c r="AG78" s="1062"/>
      <c r="AH78" s="1063"/>
      <c r="AI78" s="1063"/>
      <c r="AJ78" s="1063"/>
      <c r="AK78" s="1164"/>
      <c r="AL78" s="1164"/>
      <c r="AM78" s="1164"/>
      <c r="AN78" s="1164"/>
      <c r="AO78" s="1165"/>
      <c r="AP78" s="1165"/>
      <c r="AQ78" s="1164"/>
      <c r="AR78" s="1164"/>
      <c r="AS78" s="1166"/>
      <c r="AT78" s="1166"/>
      <c r="AU78" s="1164"/>
      <c r="AV78" s="1164"/>
      <c r="AW78" s="1165"/>
      <c r="AX78" s="1165"/>
      <c r="AY78" s="1169"/>
      <c r="AZ78" s="1170"/>
      <c r="BA78" s="1059"/>
      <c r="BB78" s="1061"/>
      <c r="DU78" s="142"/>
      <c r="DV78" s="61" t="s">
        <v>69</v>
      </c>
      <c r="DW78" s="61" t="s">
        <v>70</v>
      </c>
      <c r="EA78" s="61" t="s">
        <v>66</v>
      </c>
    </row>
    <row r="79" spans="1:131" ht="11.25" customHeight="1">
      <c r="A79" s="1144"/>
      <c r="B79" s="1145"/>
      <c r="C79" s="1145"/>
      <c r="D79" s="1145"/>
      <c r="E79" s="1145"/>
      <c r="F79" s="1145"/>
      <c r="G79" s="1146"/>
      <c r="H79" s="1174"/>
      <c r="I79" s="989"/>
      <c r="J79" s="989"/>
      <c r="K79" s="989"/>
      <c r="L79" s="989"/>
      <c r="M79" s="1007"/>
      <c r="N79" s="1178"/>
      <c r="O79" s="571"/>
      <c r="P79" s="571"/>
      <c r="Q79" s="571"/>
      <c r="R79" s="571"/>
      <c r="S79" s="571"/>
      <c r="T79" s="571"/>
      <c r="U79" s="571"/>
      <c r="V79" s="571"/>
      <c r="W79" s="571"/>
      <c r="X79" s="571"/>
      <c r="Y79" s="571"/>
      <c r="Z79" s="571"/>
      <c r="AA79" s="571"/>
      <c r="AB79" s="571"/>
      <c r="AC79" s="571"/>
      <c r="AD79" s="572"/>
      <c r="AE79" s="1179" t="s">
        <v>210</v>
      </c>
      <c r="AF79" s="1180"/>
      <c r="AG79" s="1181"/>
      <c r="AH79" s="1212" t="str">
        <f>VLOOKUP("専任取引士"&amp;ROUNDUP(ROW($A76)/11,0),sentori,19,FALSE)&amp;""</f>
        <v/>
      </c>
      <c r="AI79" s="1192"/>
      <c r="AJ79" s="1192"/>
      <c r="AK79" s="1192"/>
      <c r="AL79" s="1192"/>
      <c r="AM79" s="1192"/>
      <c r="AN79" s="1192"/>
      <c r="AO79" s="1192"/>
      <c r="AP79" s="1192"/>
      <c r="AQ79" s="1192"/>
      <c r="AR79" s="1192"/>
      <c r="AS79" s="1192"/>
      <c r="AT79" s="1192"/>
      <c r="AU79" s="1192"/>
      <c r="AV79" s="1192"/>
      <c r="AW79" s="1192"/>
      <c r="AX79" s="1213"/>
      <c r="AY79" s="1169"/>
      <c r="AZ79" s="1170"/>
      <c r="BA79" s="1059"/>
      <c r="BB79" s="1061"/>
      <c r="DU79" s="142"/>
      <c r="DV79" s="61" t="s">
        <v>74</v>
      </c>
      <c r="DW79" s="61" t="s">
        <v>75</v>
      </c>
      <c r="EA79" s="61" t="s">
        <v>69</v>
      </c>
    </row>
    <row r="80" spans="1:131" ht="11.25" customHeight="1">
      <c r="A80" s="1144"/>
      <c r="B80" s="1145"/>
      <c r="C80" s="1145"/>
      <c r="D80" s="1145"/>
      <c r="E80" s="1145"/>
      <c r="F80" s="1145"/>
      <c r="G80" s="1146"/>
      <c r="H80" s="1092"/>
      <c r="I80" s="1093"/>
      <c r="J80" s="1093"/>
      <c r="K80" s="1093"/>
      <c r="L80" s="1093"/>
      <c r="M80" s="1094"/>
      <c r="N80" s="1155"/>
      <c r="O80" s="573"/>
      <c r="P80" s="573"/>
      <c r="Q80" s="573"/>
      <c r="R80" s="573"/>
      <c r="S80" s="573"/>
      <c r="T80" s="573"/>
      <c r="U80" s="573"/>
      <c r="V80" s="573"/>
      <c r="W80" s="573"/>
      <c r="X80" s="573"/>
      <c r="Y80" s="573"/>
      <c r="Z80" s="573"/>
      <c r="AA80" s="573"/>
      <c r="AB80" s="573"/>
      <c r="AC80" s="573"/>
      <c r="AD80" s="574"/>
      <c r="AE80" s="1182"/>
      <c r="AF80" s="1165"/>
      <c r="AG80" s="1183"/>
      <c r="AH80" s="1214"/>
      <c r="AI80" s="1164"/>
      <c r="AJ80" s="1164"/>
      <c r="AK80" s="1164"/>
      <c r="AL80" s="1164"/>
      <c r="AM80" s="1164"/>
      <c r="AN80" s="1164"/>
      <c r="AO80" s="1164"/>
      <c r="AP80" s="1164"/>
      <c r="AQ80" s="1164"/>
      <c r="AR80" s="1164"/>
      <c r="AS80" s="1164"/>
      <c r="AT80" s="1164"/>
      <c r="AU80" s="1164"/>
      <c r="AV80" s="1164"/>
      <c r="AW80" s="1164"/>
      <c r="AX80" s="1215"/>
      <c r="AY80" s="1171"/>
      <c r="AZ80" s="1172"/>
      <c r="BA80" s="1062"/>
      <c r="BB80" s="1064"/>
      <c r="DU80" s="142"/>
      <c r="DV80" s="61" t="s">
        <v>77</v>
      </c>
      <c r="DW80" s="61" t="s">
        <v>78</v>
      </c>
      <c r="EA80" s="61" t="s">
        <v>74</v>
      </c>
    </row>
    <row r="81" spans="1:131" ht="11.25" customHeight="1">
      <c r="A81" s="1144"/>
      <c r="B81" s="1145"/>
      <c r="C81" s="1145"/>
      <c r="D81" s="1145"/>
      <c r="E81" s="1145"/>
      <c r="F81" s="1145"/>
      <c r="G81" s="1146"/>
      <c r="H81" s="455" t="s">
        <v>131</v>
      </c>
      <c r="I81" s="401"/>
      <c r="J81" s="401"/>
      <c r="K81" s="401"/>
      <c r="L81" s="401"/>
      <c r="M81" s="1173"/>
      <c r="N81" s="1184" t="s">
        <v>505</v>
      </c>
      <c r="O81" s="1185"/>
      <c r="P81" s="1211" t="str">
        <f>VLOOKUP("専任取引士"&amp;ROUNDUP(ROW($A76)/11,0),sentori,12,FALSE)&amp;""</f>
        <v/>
      </c>
      <c r="Q81" s="1211"/>
      <c r="R81" s="1211"/>
      <c r="S81" s="1211"/>
      <c r="T81" s="1211"/>
      <c r="U81" s="1211"/>
      <c r="V81" s="1211"/>
      <c r="W81" s="1211"/>
      <c r="X81" s="1211"/>
      <c r="Y81" s="1211"/>
      <c r="Z81" s="1180"/>
      <c r="AA81" s="1180"/>
      <c r="AB81" s="1180"/>
      <c r="AC81" s="1180"/>
      <c r="AD81" s="1180"/>
      <c r="AE81" s="1180"/>
      <c r="AF81" s="1180"/>
      <c r="AG81" s="1180"/>
      <c r="AH81" s="1180"/>
      <c r="AI81" s="1180"/>
      <c r="AJ81" s="1180"/>
      <c r="AK81" s="1180"/>
      <c r="AL81" s="1180"/>
      <c r="AM81" s="1180"/>
      <c r="AN81" s="1180"/>
      <c r="AO81" s="1180"/>
      <c r="AP81" s="1180"/>
      <c r="AQ81" s="1180"/>
      <c r="AR81" s="1180"/>
      <c r="AS81" s="1180"/>
      <c r="AT81" s="1180"/>
      <c r="AU81" s="1180"/>
      <c r="AV81" s="1180"/>
      <c r="AW81" s="1180"/>
      <c r="AX81" s="1180"/>
      <c r="AY81" s="1180"/>
      <c r="AZ81" s="1180"/>
      <c r="BA81" s="1180"/>
      <c r="BB81" s="1186"/>
      <c r="DU81" s="143"/>
      <c r="DV81" s="61" t="s">
        <v>80</v>
      </c>
      <c r="DW81" s="61" t="s">
        <v>81</v>
      </c>
      <c r="EA81" s="61" t="s">
        <v>77</v>
      </c>
    </row>
    <row r="82" spans="1:131" ht="11.25" customHeight="1">
      <c r="A82" s="1144"/>
      <c r="B82" s="1145"/>
      <c r="C82" s="1145"/>
      <c r="D82" s="1145"/>
      <c r="E82" s="1145"/>
      <c r="F82" s="1145"/>
      <c r="G82" s="1146"/>
      <c r="H82" s="1174"/>
      <c r="I82" s="989"/>
      <c r="J82" s="989"/>
      <c r="K82" s="989"/>
      <c r="L82" s="989"/>
      <c r="M82" s="1007"/>
      <c r="N82" s="1178" t="str">
        <f>IF(ISBLANK(VLOOKUP("専任取引士"&amp;ROUNDUP(ROW($A76)/11,0),sentori,11,FALSE)),VLOOKUP("専任取引士"&amp;ROUNDUP(ROW($A76)/11,0),sentori,13,FALSE)&amp;VLOOKUP("専任取引士"&amp;ROUNDUP(ROW($A76)/11,0),sentori,14,FALSE)&amp;VLOOKUP("専任取引士"&amp;ROUNDUP(ROW($A76)/11,0),sentori,15,FALSE)&amp;VLOOKUP("専任取引士"&amp;ROUNDUP(ROW($A76)/11,0),sentori,16,FALSE)&amp;"　"&amp;VLOOKUP("専任取引士"&amp;ROUNDUP(ROW($A76)/11,0),sentori,17,FALSE),VLOOKUP("専任取引士"&amp;ROUNDUP(ROW($A76)/11,0),sentori,18,FALSE))</f>
        <v>　</v>
      </c>
      <c r="O82" s="571"/>
      <c r="P82" s="571"/>
      <c r="Q82" s="571"/>
      <c r="R82" s="571"/>
      <c r="S82" s="571"/>
      <c r="T82" s="571"/>
      <c r="U82" s="571"/>
      <c r="V82" s="571"/>
      <c r="W82" s="571"/>
      <c r="X82" s="571"/>
      <c r="Y82" s="571"/>
      <c r="Z82" s="571"/>
      <c r="AA82" s="571"/>
      <c r="AB82" s="571"/>
      <c r="AC82" s="571"/>
      <c r="AD82" s="571"/>
      <c r="AE82" s="571"/>
      <c r="AF82" s="571"/>
      <c r="AG82" s="571"/>
      <c r="AH82" s="571"/>
      <c r="AI82" s="571"/>
      <c r="AJ82" s="571"/>
      <c r="AK82" s="571"/>
      <c r="AL82" s="571"/>
      <c r="AM82" s="571"/>
      <c r="AN82" s="571"/>
      <c r="AO82" s="571"/>
      <c r="AP82" s="571"/>
      <c r="AQ82" s="571"/>
      <c r="AR82" s="571"/>
      <c r="AS82" s="571"/>
      <c r="AT82" s="571"/>
      <c r="AU82" s="571"/>
      <c r="AV82" s="571"/>
      <c r="AW82" s="571"/>
      <c r="AX82" s="571"/>
      <c r="AY82" s="571"/>
      <c r="AZ82" s="571"/>
      <c r="BA82" s="571"/>
      <c r="BB82" s="1187"/>
      <c r="DU82" s="143"/>
      <c r="DV82" s="61" t="s">
        <v>85</v>
      </c>
      <c r="DW82" s="61" t="s">
        <v>86</v>
      </c>
      <c r="EA82" s="61" t="s">
        <v>80</v>
      </c>
    </row>
    <row r="83" spans="1:131" ht="11.25" customHeight="1">
      <c r="A83" s="1144"/>
      <c r="B83" s="1145"/>
      <c r="C83" s="1145"/>
      <c r="D83" s="1145"/>
      <c r="E83" s="1145"/>
      <c r="F83" s="1145"/>
      <c r="G83" s="1146"/>
      <c r="H83" s="1174"/>
      <c r="I83" s="989"/>
      <c r="J83" s="989"/>
      <c r="K83" s="989"/>
      <c r="L83" s="989"/>
      <c r="M83" s="1007"/>
      <c r="N83" s="1178"/>
      <c r="O83" s="571"/>
      <c r="P83" s="571"/>
      <c r="Q83" s="571"/>
      <c r="R83" s="571"/>
      <c r="S83" s="571"/>
      <c r="T83" s="571"/>
      <c r="U83" s="571"/>
      <c r="V83" s="571"/>
      <c r="W83" s="571"/>
      <c r="X83" s="571"/>
      <c r="Y83" s="571"/>
      <c r="Z83" s="571"/>
      <c r="AA83" s="571"/>
      <c r="AB83" s="571"/>
      <c r="AC83" s="571"/>
      <c r="AD83" s="571"/>
      <c r="AE83" s="571"/>
      <c r="AF83" s="571"/>
      <c r="AG83" s="571"/>
      <c r="AH83" s="571"/>
      <c r="AI83" s="571"/>
      <c r="AJ83" s="571"/>
      <c r="AK83" s="571"/>
      <c r="AL83" s="571"/>
      <c r="AM83" s="571"/>
      <c r="AN83" s="571"/>
      <c r="AO83" s="571"/>
      <c r="AP83" s="571"/>
      <c r="AQ83" s="571"/>
      <c r="AR83" s="571"/>
      <c r="AS83" s="571"/>
      <c r="AT83" s="571"/>
      <c r="AU83" s="571"/>
      <c r="AV83" s="571"/>
      <c r="AW83" s="571"/>
      <c r="AX83" s="571"/>
      <c r="AY83" s="571"/>
      <c r="AZ83" s="571"/>
      <c r="BA83" s="571"/>
      <c r="BB83" s="1187"/>
      <c r="DU83" s="142"/>
      <c r="DV83" s="61" t="s">
        <v>88</v>
      </c>
      <c r="DW83" s="61" t="s">
        <v>89</v>
      </c>
      <c r="EA83" s="61" t="s">
        <v>85</v>
      </c>
    </row>
    <row r="84" spans="1:131" ht="11.25" customHeight="1">
      <c r="A84" s="1144"/>
      <c r="B84" s="1145"/>
      <c r="C84" s="1145"/>
      <c r="D84" s="1145"/>
      <c r="E84" s="1145"/>
      <c r="F84" s="1145"/>
      <c r="G84" s="1146"/>
      <c r="H84" s="1092"/>
      <c r="I84" s="1093"/>
      <c r="J84" s="1093"/>
      <c r="K84" s="1093"/>
      <c r="L84" s="1093"/>
      <c r="M84" s="1094"/>
      <c r="N84" s="1155"/>
      <c r="O84" s="573"/>
      <c r="P84" s="573"/>
      <c r="Q84" s="573"/>
      <c r="R84" s="573"/>
      <c r="S84" s="573"/>
      <c r="T84" s="573"/>
      <c r="U84" s="573"/>
      <c r="V84" s="573"/>
      <c r="W84" s="573"/>
      <c r="X84" s="573"/>
      <c r="Y84" s="573"/>
      <c r="Z84" s="573"/>
      <c r="AA84" s="573"/>
      <c r="AB84" s="573"/>
      <c r="AC84" s="573"/>
      <c r="AD84" s="573"/>
      <c r="AE84" s="573"/>
      <c r="AF84" s="573"/>
      <c r="AG84" s="573"/>
      <c r="AH84" s="573"/>
      <c r="AI84" s="573"/>
      <c r="AJ84" s="573"/>
      <c r="AK84" s="573"/>
      <c r="AL84" s="573"/>
      <c r="AM84" s="573"/>
      <c r="AN84" s="573"/>
      <c r="AO84" s="573"/>
      <c r="AP84" s="573"/>
      <c r="AQ84" s="573"/>
      <c r="AR84" s="573"/>
      <c r="AS84" s="573"/>
      <c r="AT84" s="573"/>
      <c r="AU84" s="573"/>
      <c r="AV84" s="573"/>
      <c r="AW84" s="573"/>
      <c r="AX84" s="573"/>
      <c r="AY84" s="573"/>
      <c r="AZ84" s="573"/>
      <c r="BA84" s="573"/>
      <c r="BB84" s="1188"/>
      <c r="DU84" s="142"/>
      <c r="DV84" s="61" t="s">
        <v>101</v>
      </c>
      <c r="DW84" s="61" t="s">
        <v>506</v>
      </c>
      <c r="EA84" s="61" t="s">
        <v>88</v>
      </c>
    </row>
    <row r="85" spans="1:131" ht="11.25" customHeight="1">
      <c r="A85" s="1144"/>
      <c r="B85" s="1145"/>
      <c r="C85" s="1145"/>
      <c r="D85" s="1145"/>
      <c r="E85" s="1145"/>
      <c r="F85" s="1145"/>
      <c r="G85" s="1146"/>
      <c r="H85" s="455" t="s">
        <v>227</v>
      </c>
      <c r="I85" s="371"/>
      <c r="J85" s="371"/>
      <c r="K85" s="371"/>
      <c r="L85" s="371"/>
      <c r="M85" s="481"/>
      <c r="N85" s="1190" t="s">
        <v>498</v>
      </c>
      <c r="O85" s="1194" t="str">
        <f>IF(ISBLANK(VLOOKUP("専任取引士"&amp;ROUNDUP(ROW($A76)/11,0),sentori,20,FALSE)),"",VLOOKUP("専任取引士"&amp;ROUNDUP(ROW($A76)/11,0),sentori,20,FALSE))</f>
        <v/>
      </c>
      <c r="P85" s="1194"/>
      <c r="Q85" s="1194"/>
      <c r="R85" s="1194"/>
      <c r="S85" s="1194"/>
      <c r="T85" s="1194"/>
      <c r="U85" s="1194"/>
      <c r="V85" s="1196" t="s">
        <v>499</v>
      </c>
      <c r="W85" s="1180" t="s">
        <v>500</v>
      </c>
      <c r="X85" s="1185"/>
      <c r="Y85" s="1192" t="str">
        <f>IF(ISBLANK(VLOOKUP("専任取引士"&amp;ROUNDUP(ROW($A76)/11,0),sentori,21,FALSE)),"",VLOOKUP("専任取引士"&amp;ROUNDUP(ROW($A76)/11,0),sentori,21,FALSE))</f>
        <v/>
      </c>
      <c r="Z85" s="1192"/>
      <c r="AA85" s="1192"/>
      <c r="AB85" s="1192"/>
      <c r="AC85" s="1192"/>
      <c r="AD85" s="1192"/>
      <c r="AE85" s="1192"/>
      <c r="AF85" s="1192"/>
      <c r="AG85" s="1180" t="s">
        <v>501</v>
      </c>
      <c r="AH85" s="1198"/>
      <c r="AI85" s="1179" t="s">
        <v>507</v>
      </c>
      <c r="AJ85" s="1180"/>
      <c r="AK85" s="1180"/>
      <c r="AL85" s="1180"/>
      <c r="AM85" s="1181"/>
      <c r="AN85" s="1202" t="str">
        <f>IF(ISBLANK(VLOOKUP("専任取引士"&amp;ROUNDUP(ROW($A76)/11,0),sentori,22,FALSE)),"",TEXT(VLOOKUP("専任取引士"&amp;ROUNDUP(ROW($A76)/11,0),sentori,22,FALSE),"ggg"))</f>
        <v/>
      </c>
      <c r="AO85" s="1194"/>
      <c r="AP85" s="1194"/>
      <c r="AQ85" s="1192" t="str">
        <f>IF(ISBLANK(VLOOKUP("専任取引士"&amp;ROUNDUP(ROW($A76)/11,0),sentori,22,FALSE)),"",TEXT(VLOOKUP("専任取引士"&amp;ROUNDUP(ROW($A76)/11,0),sentori,22,FALSE),"e"))</f>
        <v/>
      </c>
      <c r="AR85" s="1192"/>
      <c r="AS85" s="1180" t="s">
        <v>197</v>
      </c>
      <c r="AT85" s="1180"/>
      <c r="AU85" s="1192" t="str">
        <f>IF(ISBLANK(VLOOKUP("専任取引士"&amp;ROUNDUP(ROW($A76)/11,0),sentori,22,FALSE)),"",MONTH(VLOOKUP("専任取引士"&amp;ROUNDUP(ROW($A76)/11,0),sentori,22,FALSE)))</f>
        <v/>
      </c>
      <c r="AV85" s="1192"/>
      <c r="AW85" s="1180" t="s">
        <v>198</v>
      </c>
      <c r="AX85" s="1180"/>
      <c r="AY85" s="1192" t="str">
        <f>IF(ISBLANK(VLOOKUP("専任取引士"&amp;ROUNDUP(ROW($A76)/11,0),sentori,22,FALSE)),"",DAY(VLOOKUP("専任取引士"&amp;ROUNDUP(ROW($A76)/11,0),sentori,22,FALSE)))</f>
        <v/>
      </c>
      <c r="AZ85" s="1192"/>
      <c r="BA85" s="1180" t="s">
        <v>199</v>
      </c>
      <c r="BB85" s="1186"/>
      <c r="DU85" s="142"/>
      <c r="DV85" s="61" t="s">
        <v>108</v>
      </c>
      <c r="DW85" s="61" t="s">
        <v>508</v>
      </c>
      <c r="EA85" s="61" t="s">
        <v>101</v>
      </c>
    </row>
    <row r="86" spans="1:131" ht="11.25" customHeight="1">
      <c r="A86" s="1147"/>
      <c r="B86" s="1148"/>
      <c r="C86" s="1148"/>
      <c r="D86" s="1148"/>
      <c r="E86" s="1148"/>
      <c r="F86" s="1148"/>
      <c r="G86" s="1149"/>
      <c r="H86" s="419"/>
      <c r="I86" s="996"/>
      <c r="J86" s="996"/>
      <c r="K86" s="996"/>
      <c r="L86" s="996"/>
      <c r="M86" s="1189"/>
      <c r="N86" s="1191"/>
      <c r="O86" s="1195"/>
      <c r="P86" s="1195"/>
      <c r="Q86" s="1195"/>
      <c r="R86" s="1195"/>
      <c r="S86" s="1195"/>
      <c r="T86" s="1195"/>
      <c r="U86" s="1195"/>
      <c r="V86" s="1197"/>
      <c r="W86" s="1130"/>
      <c r="X86" s="1130"/>
      <c r="Y86" s="1193"/>
      <c r="Z86" s="1193"/>
      <c r="AA86" s="1193"/>
      <c r="AB86" s="1193"/>
      <c r="AC86" s="1193"/>
      <c r="AD86" s="1193"/>
      <c r="AE86" s="1193"/>
      <c r="AF86" s="1193"/>
      <c r="AG86" s="1130"/>
      <c r="AH86" s="1199"/>
      <c r="AI86" s="1200"/>
      <c r="AJ86" s="1119"/>
      <c r="AK86" s="1119"/>
      <c r="AL86" s="1119"/>
      <c r="AM86" s="1201"/>
      <c r="AN86" s="1203"/>
      <c r="AO86" s="1195"/>
      <c r="AP86" s="1195"/>
      <c r="AQ86" s="1193"/>
      <c r="AR86" s="1193"/>
      <c r="AS86" s="1119"/>
      <c r="AT86" s="1119"/>
      <c r="AU86" s="1193"/>
      <c r="AV86" s="1193"/>
      <c r="AW86" s="1119"/>
      <c r="AX86" s="1119"/>
      <c r="AY86" s="1193"/>
      <c r="AZ86" s="1193"/>
      <c r="BA86" s="1119"/>
      <c r="BB86" s="1124"/>
      <c r="DU86" s="142"/>
      <c r="DV86" s="61" t="s">
        <v>112</v>
      </c>
      <c r="DW86" s="61" t="s">
        <v>509</v>
      </c>
      <c r="EA86" s="61" t="s">
        <v>108</v>
      </c>
    </row>
    <row r="87" spans="1:131" ht="11.25" customHeight="1">
      <c r="A87" s="1141" t="s">
        <v>504</v>
      </c>
      <c r="B87" s="1142"/>
      <c r="C87" s="1142"/>
      <c r="D87" s="1142"/>
      <c r="E87" s="1142"/>
      <c r="F87" s="1142"/>
      <c r="G87" s="1143"/>
      <c r="H87" s="1075" t="s">
        <v>56</v>
      </c>
      <c r="I87" s="1150"/>
      <c r="J87" s="1150"/>
      <c r="K87" s="1150"/>
      <c r="L87" s="1150"/>
      <c r="M87" s="1151"/>
      <c r="N87" s="1152" t="str">
        <f>IF(ISBLANK(VLOOKUP("専任取引士"&amp;ROUNDUP(ROW($A87)/11,0),sentori,4,FALSE)),"",VLOOKUP("専任取引士"&amp;ROUNDUP(ROW($A87)/11,0),sentori,4,FALSE))</f>
        <v/>
      </c>
      <c r="O87" s="1153"/>
      <c r="P87" s="1153"/>
      <c r="Q87" s="1153"/>
      <c r="R87" s="1153"/>
      <c r="S87" s="1153"/>
      <c r="T87" s="1153"/>
      <c r="U87" s="1153"/>
      <c r="V87" s="1153"/>
      <c r="W87" s="1153"/>
      <c r="X87" s="1153"/>
      <c r="Y87" s="1153"/>
      <c r="Z87" s="1153"/>
      <c r="AA87" s="1153"/>
      <c r="AB87" s="1153"/>
      <c r="AC87" s="1153"/>
      <c r="AD87" s="1154"/>
      <c r="AE87" s="1156" t="s">
        <v>196</v>
      </c>
      <c r="AF87" s="1157"/>
      <c r="AG87" s="1056" t="str">
        <f>IF(ISBLANK(VLOOKUP("専任取引士"&amp;ROUNDUP(ROW($A87)/11,0),sentori,8,FALSE)),"",TEXT(VLOOKUP("専任取引士"&amp;ROUNDUP(ROW($A87)/11,0),sentori,8,FALSE),"ggg"))</f>
        <v/>
      </c>
      <c r="AH87" s="1057"/>
      <c r="AI87" s="1057"/>
      <c r="AJ87" s="1057"/>
      <c r="AK87" s="1162" t="str">
        <f>IF(ISBLANK(VLOOKUP("専任取引士"&amp;ROUNDUP(ROW($A87)/11,0),sentori,8,FALSE)),"",TEXT(VLOOKUP("専任取引士"&amp;ROUNDUP(ROW($A87)/11,0),sentori,8,FALSE),"e"))</f>
        <v/>
      </c>
      <c r="AL87" s="1162"/>
      <c r="AM87" s="1162"/>
      <c r="AN87" s="1162"/>
      <c r="AO87" s="1136" t="s">
        <v>197</v>
      </c>
      <c r="AP87" s="1136"/>
      <c r="AQ87" s="1162" t="str">
        <f>IF(ISBLANK(VLOOKUP("専任取引士"&amp;ROUNDUP(ROW($A87)/11,0),sentori,8,FALSE)),"",MONTH(VLOOKUP("専任取引士"&amp;ROUNDUP(ROW($A87)/11,0),sentori,8,FALSE)))</f>
        <v/>
      </c>
      <c r="AR87" s="1162"/>
      <c r="AS87" s="1136" t="s">
        <v>198</v>
      </c>
      <c r="AT87" s="1137"/>
      <c r="AU87" s="1162" t="str">
        <f>IF(ISBLANK(VLOOKUP("専任取引士"&amp;ROUNDUP(ROW($A87)/11,0),sentori,8,FALSE)),"",DAY(VLOOKUP("専任取引士"&amp;ROUNDUP(ROW($A87)/11,0),sentori,8,FALSE)))</f>
        <v/>
      </c>
      <c r="AV87" s="1162"/>
      <c r="AW87" s="1136" t="s">
        <v>199</v>
      </c>
      <c r="AX87" s="1136"/>
      <c r="AY87" s="1167" t="s">
        <v>200</v>
      </c>
      <c r="AZ87" s="1168" t="str">
        <f>LEFT(VLOOKUP("専任取引士1",sentori,7,FALSE),1)</f>
        <v/>
      </c>
      <c r="BA87" s="1056" t="str">
        <f>LEFT(VLOOKUP("専任取引士"&amp;ROUNDUP(ROW($A87)/11,0),sentori,7,FALSE),1)</f>
        <v/>
      </c>
      <c r="BB87" s="1058"/>
      <c r="DU87" s="142"/>
      <c r="DV87" s="61" t="s">
        <v>117</v>
      </c>
      <c r="DW87" s="61" t="s">
        <v>510</v>
      </c>
      <c r="EA87" s="61" t="s">
        <v>112</v>
      </c>
    </row>
    <row r="88" spans="1:131" ht="11.25" customHeight="1">
      <c r="A88" s="1144"/>
      <c r="B88" s="1145"/>
      <c r="C88" s="1145"/>
      <c r="D88" s="1145"/>
      <c r="E88" s="1145"/>
      <c r="F88" s="1145"/>
      <c r="G88" s="1146"/>
      <c r="H88" s="1092"/>
      <c r="I88" s="1093"/>
      <c r="J88" s="1093"/>
      <c r="K88" s="1093"/>
      <c r="L88" s="1093"/>
      <c r="M88" s="1094"/>
      <c r="N88" s="1155"/>
      <c r="O88" s="573"/>
      <c r="P88" s="573"/>
      <c r="Q88" s="573"/>
      <c r="R88" s="573"/>
      <c r="S88" s="573"/>
      <c r="T88" s="573"/>
      <c r="U88" s="573"/>
      <c r="V88" s="573"/>
      <c r="W88" s="573"/>
      <c r="X88" s="573"/>
      <c r="Y88" s="573"/>
      <c r="Z88" s="573"/>
      <c r="AA88" s="573"/>
      <c r="AB88" s="573"/>
      <c r="AC88" s="573"/>
      <c r="AD88" s="574"/>
      <c r="AE88" s="1158"/>
      <c r="AF88" s="1159"/>
      <c r="AG88" s="1059"/>
      <c r="AH88" s="1060"/>
      <c r="AI88" s="1060"/>
      <c r="AJ88" s="1060"/>
      <c r="AK88" s="1163"/>
      <c r="AL88" s="1163"/>
      <c r="AM88" s="1163"/>
      <c r="AN88" s="1163"/>
      <c r="AO88" s="696"/>
      <c r="AP88" s="696"/>
      <c r="AQ88" s="1163"/>
      <c r="AR88" s="1163"/>
      <c r="AS88" s="674"/>
      <c r="AT88" s="674"/>
      <c r="AU88" s="1163"/>
      <c r="AV88" s="1163"/>
      <c r="AW88" s="696"/>
      <c r="AX88" s="696"/>
      <c r="AY88" s="1169"/>
      <c r="AZ88" s="1170"/>
      <c r="BA88" s="1059"/>
      <c r="BB88" s="1061"/>
      <c r="DU88" s="142"/>
      <c r="DV88" s="61" t="s">
        <v>120</v>
      </c>
      <c r="DW88" s="61" t="s">
        <v>511</v>
      </c>
      <c r="EA88" s="61" t="s">
        <v>117</v>
      </c>
    </row>
    <row r="89" spans="1:131" ht="11.25" customHeight="1">
      <c r="A89" s="1144"/>
      <c r="B89" s="1145"/>
      <c r="C89" s="1145"/>
      <c r="D89" s="1145"/>
      <c r="E89" s="1145"/>
      <c r="F89" s="1145"/>
      <c r="G89" s="1146"/>
      <c r="H89" s="430" t="s">
        <v>114</v>
      </c>
      <c r="I89" s="1096"/>
      <c r="J89" s="1096"/>
      <c r="K89" s="1096"/>
      <c r="L89" s="1096"/>
      <c r="M89" s="1097"/>
      <c r="N89" s="1175" t="str">
        <f>IF(ISBLANK(VLOOKUP("専任取引士"&amp;ROUNDUP(ROW($A87)/11,0),sentori,3,FALSE)),"",VLOOKUP("専任取引士"&amp;ROUNDUP(ROW($A87)/11,0),sentori,3,FALSE))</f>
        <v/>
      </c>
      <c r="O89" s="1176"/>
      <c r="P89" s="1176"/>
      <c r="Q89" s="1176"/>
      <c r="R89" s="1176"/>
      <c r="S89" s="1176"/>
      <c r="T89" s="1176"/>
      <c r="U89" s="1176"/>
      <c r="V89" s="1176"/>
      <c r="W89" s="1176"/>
      <c r="X89" s="1176"/>
      <c r="Y89" s="1176"/>
      <c r="Z89" s="1176"/>
      <c r="AA89" s="1176"/>
      <c r="AB89" s="1176"/>
      <c r="AC89" s="1176"/>
      <c r="AD89" s="1177"/>
      <c r="AE89" s="1160"/>
      <c r="AF89" s="1161"/>
      <c r="AG89" s="1062"/>
      <c r="AH89" s="1063"/>
      <c r="AI89" s="1063"/>
      <c r="AJ89" s="1063"/>
      <c r="AK89" s="1164"/>
      <c r="AL89" s="1164"/>
      <c r="AM89" s="1164"/>
      <c r="AN89" s="1164"/>
      <c r="AO89" s="1165"/>
      <c r="AP89" s="1165"/>
      <c r="AQ89" s="1164"/>
      <c r="AR89" s="1164"/>
      <c r="AS89" s="1166"/>
      <c r="AT89" s="1166"/>
      <c r="AU89" s="1164"/>
      <c r="AV89" s="1164"/>
      <c r="AW89" s="1165"/>
      <c r="AX89" s="1165"/>
      <c r="AY89" s="1169"/>
      <c r="AZ89" s="1170"/>
      <c r="BA89" s="1059"/>
      <c r="BB89" s="1061"/>
      <c r="DU89" s="142"/>
      <c r="DV89" s="61" t="s">
        <v>123</v>
      </c>
      <c r="DW89" s="61" t="s">
        <v>512</v>
      </c>
      <c r="EA89" s="61" t="s">
        <v>120</v>
      </c>
    </row>
    <row r="90" spans="1:131" ht="11.25" customHeight="1">
      <c r="A90" s="1144"/>
      <c r="B90" s="1145"/>
      <c r="C90" s="1145"/>
      <c r="D90" s="1145"/>
      <c r="E90" s="1145"/>
      <c r="F90" s="1145"/>
      <c r="G90" s="1146"/>
      <c r="H90" s="1098"/>
      <c r="I90" s="1096"/>
      <c r="J90" s="1096"/>
      <c r="K90" s="1096"/>
      <c r="L90" s="1096"/>
      <c r="M90" s="1097"/>
      <c r="N90" s="1178"/>
      <c r="O90" s="571"/>
      <c r="P90" s="571"/>
      <c r="Q90" s="571"/>
      <c r="R90" s="571"/>
      <c r="S90" s="571"/>
      <c r="T90" s="571"/>
      <c r="U90" s="571"/>
      <c r="V90" s="571"/>
      <c r="W90" s="571"/>
      <c r="X90" s="571"/>
      <c r="Y90" s="571"/>
      <c r="Z90" s="571"/>
      <c r="AA90" s="571"/>
      <c r="AB90" s="571"/>
      <c r="AC90" s="571"/>
      <c r="AD90" s="572"/>
      <c r="AE90" s="1179" t="s">
        <v>210</v>
      </c>
      <c r="AF90" s="1180"/>
      <c r="AG90" s="1181"/>
      <c r="AH90" s="1212" t="str">
        <f>VLOOKUP("専任取引士"&amp;ROUNDUP(ROW($A87)/11,0),sentori,19,FALSE)&amp;""</f>
        <v/>
      </c>
      <c r="AI90" s="1192"/>
      <c r="AJ90" s="1192"/>
      <c r="AK90" s="1192"/>
      <c r="AL90" s="1192"/>
      <c r="AM90" s="1192"/>
      <c r="AN90" s="1192"/>
      <c r="AO90" s="1192"/>
      <c r="AP90" s="1192"/>
      <c r="AQ90" s="1192"/>
      <c r="AR90" s="1192"/>
      <c r="AS90" s="1192"/>
      <c r="AT90" s="1192"/>
      <c r="AU90" s="1192"/>
      <c r="AV90" s="1192"/>
      <c r="AW90" s="1192"/>
      <c r="AX90" s="1213"/>
      <c r="AY90" s="1169"/>
      <c r="AZ90" s="1170"/>
      <c r="BA90" s="1059"/>
      <c r="BB90" s="1061"/>
      <c r="DU90" s="142"/>
      <c r="DV90" s="61" t="s">
        <v>129</v>
      </c>
      <c r="DW90" s="61" t="s">
        <v>513</v>
      </c>
      <c r="EA90" s="61" t="s">
        <v>123</v>
      </c>
    </row>
    <row r="91" spans="1:131" ht="11.25" customHeight="1">
      <c r="A91" s="1144"/>
      <c r="B91" s="1145"/>
      <c r="C91" s="1145"/>
      <c r="D91" s="1145"/>
      <c r="E91" s="1145"/>
      <c r="F91" s="1145"/>
      <c r="G91" s="1146"/>
      <c r="H91" s="1098"/>
      <c r="I91" s="1096"/>
      <c r="J91" s="1096"/>
      <c r="K91" s="1096"/>
      <c r="L91" s="1096"/>
      <c r="M91" s="1097"/>
      <c r="N91" s="1155"/>
      <c r="O91" s="573"/>
      <c r="P91" s="573"/>
      <c r="Q91" s="573"/>
      <c r="R91" s="573"/>
      <c r="S91" s="573"/>
      <c r="T91" s="573"/>
      <c r="U91" s="573"/>
      <c r="V91" s="573"/>
      <c r="W91" s="573"/>
      <c r="X91" s="573"/>
      <c r="Y91" s="573"/>
      <c r="Z91" s="573"/>
      <c r="AA91" s="573"/>
      <c r="AB91" s="573"/>
      <c r="AC91" s="573"/>
      <c r="AD91" s="574"/>
      <c r="AE91" s="1182"/>
      <c r="AF91" s="1165"/>
      <c r="AG91" s="1183"/>
      <c r="AH91" s="1214"/>
      <c r="AI91" s="1164"/>
      <c r="AJ91" s="1164"/>
      <c r="AK91" s="1164"/>
      <c r="AL91" s="1164"/>
      <c r="AM91" s="1164"/>
      <c r="AN91" s="1164"/>
      <c r="AO91" s="1164"/>
      <c r="AP91" s="1164"/>
      <c r="AQ91" s="1164"/>
      <c r="AR91" s="1164"/>
      <c r="AS91" s="1164"/>
      <c r="AT91" s="1164"/>
      <c r="AU91" s="1164"/>
      <c r="AV91" s="1164"/>
      <c r="AW91" s="1164"/>
      <c r="AX91" s="1215"/>
      <c r="AY91" s="1171"/>
      <c r="AZ91" s="1172"/>
      <c r="BA91" s="1062"/>
      <c r="BB91" s="1064"/>
      <c r="DU91" s="142"/>
      <c r="DV91" s="61" t="s">
        <v>134</v>
      </c>
      <c r="DW91" s="61" t="s">
        <v>514</v>
      </c>
      <c r="EA91" s="61" t="s">
        <v>129</v>
      </c>
    </row>
    <row r="92" spans="1:131" ht="11.25" customHeight="1">
      <c r="A92" s="1144"/>
      <c r="B92" s="1145"/>
      <c r="C92" s="1145"/>
      <c r="D92" s="1145"/>
      <c r="E92" s="1145"/>
      <c r="F92" s="1145"/>
      <c r="G92" s="1146"/>
      <c r="H92" s="430" t="s">
        <v>131</v>
      </c>
      <c r="I92" s="1096"/>
      <c r="J92" s="1096"/>
      <c r="K92" s="1096"/>
      <c r="L92" s="1096"/>
      <c r="M92" s="1097"/>
      <c r="N92" s="1184" t="s">
        <v>505</v>
      </c>
      <c r="O92" s="1185"/>
      <c r="P92" s="1211" t="str">
        <f>VLOOKUP("専任取引士"&amp;ROUNDUP(ROW($A87)/11,0),sentori,12,FALSE)&amp;""</f>
        <v/>
      </c>
      <c r="Q92" s="1211"/>
      <c r="R92" s="1211"/>
      <c r="S92" s="1211"/>
      <c r="T92" s="1211"/>
      <c r="U92" s="1211"/>
      <c r="V92" s="1211"/>
      <c r="W92" s="1211"/>
      <c r="X92" s="1211"/>
      <c r="Y92" s="1211"/>
      <c r="Z92" s="1180"/>
      <c r="AA92" s="1180"/>
      <c r="AB92" s="1180"/>
      <c r="AC92" s="1180"/>
      <c r="AD92" s="1180"/>
      <c r="AE92" s="1180"/>
      <c r="AF92" s="1180"/>
      <c r="AG92" s="1180"/>
      <c r="AH92" s="1180"/>
      <c r="AI92" s="1180"/>
      <c r="AJ92" s="1180"/>
      <c r="AK92" s="1180"/>
      <c r="AL92" s="1180"/>
      <c r="AM92" s="1180"/>
      <c r="AN92" s="1180"/>
      <c r="AO92" s="1180"/>
      <c r="AP92" s="1180"/>
      <c r="AQ92" s="1180"/>
      <c r="AR92" s="1180"/>
      <c r="AS92" s="1180"/>
      <c r="AT92" s="1180"/>
      <c r="AU92" s="1180"/>
      <c r="AV92" s="1180"/>
      <c r="AW92" s="1180"/>
      <c r="AX92" s="1180"/>
      <c r="AY92" s="1180"/>
      <c r="AZ92" s="1180"/>
      <c r="BA92" s="1180"/>
      <c r="BB92" s="1186"/>
      <c r="DU92" s="143"/>
      <c r="DV92" s="61" t="s">
        <v>137</v>
      </c>
      <c r="DW92" s="61" t="s">
        <v>515</v>
      </c>
      <c r="EA92" s="61" t="s">
        <v>134</v>
      </c>
    </row>
    <row r="93" spans="1:131" ht="11.25" customHeight="1">
      <c r="A93" s="1144"/>
      <c r="B93" s="1145"/>
      <c r="C93" s="1145"/>
      <c r="D93" s="1145"/>
      <c r="E93" s="1145"/>
      <c r="F93" s="1145"/>
      <c r="G93" s="1146"/>
      <c r="H93" s="1098"/>
      <c r="I93" s="1096"/>
      <c r="J93" s="1096"/>
      <c r="K93" s="1096"/>
      <c r="L93" s="1096"/>
      <c r="M93" s="1097"/>
      <c r="N93" s="1178" t="str">
        <f>IF(ISBLANK(VLOOKUP("専任取引士"&amp;ROUNDUP(ROW($A87)/11,0),sentori,11,FALSE)),VLOOKUP("専任取引士"&amp;ROUNDUP(ROW($A87)/11,0),sentori,13,FALSE)&amp;VLOOKUP("専任取引士"&amp;ROUNDUP(ROW($A87)/11,0),sentori,14,FALSE)&amp;VLOOKUP("専任取引士"&amp;ROUNDUP(ROW($A87)/11,0),sentori,15,FALSE)&amp;VLOOKUP("専任取引士"&amp;ROUNDUP(ROW($A87)/11,0),sentori,16,FALSE)&amp;"　"&amp;VLOOKUP("専任取引士"&amp;ROUNDUP(ROW($A87)/11,0),sentori,17,FALSE),VLOOKUP("専任取引士"&amp;ROUNDUP(ROW($A87)/11,0),sentori,18,FALSE))</f>
        <v>　</v>
      </c>
      <c r="O93" s="571"/>
      <c r="P93" s="571"/>
      <c r="Q93" s="571"/>
      <c r="R93" s="571"/>
      <c r="S93" s="571"/>
      <c r="T93" s="571"/>
      <c r="U93" s="571"/>
      <c r="V93" s="571"/>
      <c r="W93" s="571"/>
      <c r="X93" s="571"/>
      <c r="Y93" s="571"/>
      <c r="Z93" s="571"/>
      <c r="AA93" s="571"/>
      <c r="AB93" s="571"/>
      <c r="AC93" s="571"/>
      <c r="AD93" s="571"/>
      <c r="AE93" s="571"/>
      <c r="AF93" s="571"/>
      <c r="AG93" s="571"/>
      <c r="AH93" s="571"/>
      <c r="AI93" s="571"/>
      <c r="AJ93" s="571"/>
      <c r="AK93" s="571"/>
      <c r="AL93" s="571"/>
      <c r="AM93" s="571"/>
      <c r="AN93" s="571"/>
      <c r="AO93" s="571"/>
      <c r="AP93" s="571"/>
      <c r="AQ93" s="571"/>
      <c r="AR93" s="571"/>
      <c r="AS93" s="571"/>
      <c r="AT93" s="571"/>
      <c r="AU93" s="571"/>
      <c r="AV93" s="571"/>
      <c r="AW93" s="571"/>
      <c r="AX93" s="571"/>
      <c r="AY93" s="571"/>
      <c r="AZ93" s="571"/>
      <c r="BA93" s="571"/>
      <c r="BB93" s="1187"/>
      <c r="DU93" s="143"/>
      <c r="DV93" s="61" t="s">
        <v>139</v>
      </c>
      <c r="DW93" s="61" t="s">
        <v>516</v>
      </c>
      <c r="EA93" s="61" t="s">
        <v>137</v>
      </c>
    </row>
    <row r="94" spans="1:131" ht="11.25" customHeight="1">
      <c r="A94" s="1144"/>
      <c r="B94" s="1145"/>
      <c r="C94" s="1145"/>
      <c r="D94" s="1145"/>
      <c r="E94" s="1145"/>
      <c r="F94" s="1145"/>
      <c r="G94" s="1146"/>
      <c r="H94" s="1204"/>
      <c r="I94" s="401"/>
      <c r="J94" s="401"/>
      <c r="K94" s="401"/>
      <c r="L94" s="401"/>
      <c r="M94" s="1173"/>
      <c r="N94" s="1178"/>
      <c r="O94" s="571"/>
      <c r="P94" s="571"/>
      <c r="Q94" s="571"/>
      <c r="R94" s="571"/>
      <c r="S94" s="571"/>
      <c r="T94" s="571"/>
      <c r="U94" s="571"/>
      <c r="V94" s="571"/>
      <c r="W94" s="571"/>
      <c r="X94" s="571"/>
      <c r="Y94" s="571"/>
      <c r="Z94" s="571"/>
      <c r="AA94" s="571"/>
      <c r="AB94" s="571"/>
      <c r="AC94" s="571"/>
      <c r="AD94" s="571"/>
      <c r="AE94" s="571"/>
      <c r="AF94" s="571"/>
      <c r="AG94" s="571"/>
      <c r="AH94" s="571"/>
      <c r="AI94" s="571"/>
      <c r="AJ94" s="571"/>
      <c r="AK94" s="571"/>
      <c r="AL94" s="571"/>
      <c r="AM94" s="571"/>
      <c r="AN94" s="571"/>
      <c r="AO94" s="571"/>
      <c r="AP94" s="571"/>
      <c r="AQ94" s="571"/>
      <c r="AR94" s="571"/>
      <c r="AS94" s="571"/>
      <c r="AT94" s="571"/>
      <c r="AU94" s="571"/>
      <c r="AV94" s="571"/>
      <c r="AW94" s="571"/>
      <c r="AX94" s="571"/>
      <c r="AY94" s="571"/>
      <c r="AZ94" s="571"/>
      <c r="BA94" s="571"/>
      <c r="BB94" s="1187"/>
      <c r="DU94" s="142"/>
      <c r="DV94" s="61" t="s">
        <v>145</v>
      </c>
      <c r="DW94" s="61" t="s">
        <v>517</v>
      </c>
      <c r="EA94" s="61" t="s">
        <v>139</v>
      </c>
    </row>
    <row r="95" spans="1:131" ht="11.25" customHeight="1">
      <c r="A95" s="1144"/>
      <c r="B95" s="1145"/>
      <c r="C95" s="1145"/>
      <c r="D95" s="1145"/>
      <c r="E95" s="1145"/>
      <c r="F95" s="1145"/>
      <c r="G95" s="1146"/>
      <c r="H95" s="1098"/>
      <c r="I95" s="1096"/>
      <c r="J95" s="1096"/>
      <c r="K95" s="1096"/>
      <c r="L95" s="1096"/>
      <c r="M95" s="1097"/>
      <c r="N95" s="1155"/>
      <c r="O95" s="573"/>
      <c r="P95" s="573"/>
      <c r="Q95" s="573"/>
      <c r="R95" s="573"/>
      <c r="S95" s="573"/>
      <c r="T95" s="573"/>
      <c r="U95" s="573"/>
      <c r="V95" s="573"/>
      <c r="W95" s="573"/>
      <c r="X95" s="573"/>
      <c r="Y95" s="573"/>
      <c r="Z95" s="573"/>
      <c r="AA95" s="573"/>
      <c r="AB95" s="573"/>
      <c r="AC95" s="573"/>
      <c r="AD95" s="573"/>
      <c r="AE95" s="573"/>
      <c r="AF95" s="573"/>
      <c r="AG95" s="573"/>
      <c r="AH95" s="573"/>
      <c r="AI95" s="573"/>
      <c r="AJ95" s="573"/>
      <c r="AK95" s="573"/>
      <c r="AL95" s="573"/>
      <c r="AM95" s="573"/>
      <c r="AN95" s="573"/>
      <c r="AO95" s="573"/>
      <c r="AP95" s="573"/>
      <c r="AQ95" s="573"/>
      <c r="AR95" s="573"/>
      <c r="AS95" s="573"/>
      <c r="AT95" s="573"/>
      <c r="AU95" s="573"/>
      <c r="AV95" s="573"/>
      <c r="AW95" s="573"/>
      <c r="AX95" s="573"/>
      <c r="AY95" s="573"/>
      <c r="AZ95" s="573"/>
      <c r="BA95" s="573"/>
      <c r="BB95" s="1188"/>
      <c r="DU95" s="142"/>
      <c r="DV95" s="61" t="s">
        <v>148</v>
      </c>
      <c r="DW95" s="61" t="s">
        <v>518</v>
      </c>
      <c r="EA95" s="61" t="s">
        <v>145</v>
      </c>
    </row>
    <row r="96" spans="1:131" ht="11.25" customHeight="1">
      <c r="A96" s="1144"/>
      <c r="B96" s="1145"/>
      <c r="C96" s="1145"/>
      <c r="D96" s="1145"/>
      <c r="E96" s="1145"/>
      <c r="F96" s="1145"/>
      <c r="G96" s="1146"/>
      <c r="H96" s="457" t="s">
        <v>227</v>
      </c>
      <c r="I96" s="373"/>
      <c r="J96" s="373"/>
      <c r="K96" s="373"/>
      <c r="L96" s="373"/>
      <c r="M96" s="483"/>
      <c r="N96" s="1190" t="s">
        <v>498</v>
      </c>
      <c r="O96" s="1194" t="str">
        <f>IF(ISBLANK(VLOOKUP("専任取引士"&amp;ROUNDUP(ROW($A87)/11,0),sentori,20,FALSE)),"",VLOOKUP("専任取引士"&amp;ROUNDUP(ROW($A87)/11,0),sentori,20,FALSE))</f>
        <v/>
      </c>
      <c r="P96" s="1194"/>
      <c r="Q96" s="1194"/>
      <c r="R96" s="1194"/>
      <c r="S96" s="1194"/>
      <c r="T96" s="1194"/>
      <c r="U96" s="1194"/>
      <c r="V96" s="1196" t="s">
        <v>499</v>
      </c>
      <c r="W96" s="1180" t="s">
        <v>500</v>
      </c>
      <c r="X96" s="1185"/>
      <c r="Y96" s="1192" t="str">
        <f>IF(ISBLANK(VLOOKUP("専任取引士"&amp;ROUNDUP(ROW($A87)/11,0),sentori,21,FALSE)),"",VLOOKUP("専任取引士"&amp;ROUNDUP(ROW($A87)/11,0),sentori,21,FALSE))</f>
        <v/>
      </c>
      <c r="Z96" s="1192"/>
      <c r="AA96" s="1192"/>
      <c r="AB96" s="1192"/>
      <c r="AC96" s="1192"/>
      <c r="AD96" s="1192"/>
      <c r="AE96" s="1192"/>
      <c r="AF96" s="1192"/>
      <c r="AG96" s="1180" t="s">
        <v>501</v>
      </c>
      <c r="AH96" s="1198"/>
      <c r="AI96" s="1179" t="s">
        <v>507</v>
      </c>
      <c r="AJ96" s="1180"/>
      <c r="AK96" s="1180"/>
      <c r="AL96" s="1180"/>
      <c r="AM96" s="1181"/>
      <c r="AN96" s="1202" t="str">
        <f>IF(ISBLANK(VLOOKUP("専任取引士"&amp;ROUNDUP(ROW($A87)/11,0),sentori,22,FALSE)),"",TEXT(VLOOKUP("専任取引士"&amp;ROUNDUP(ROW($A87)/11,0),sentori,22,FALSE),"ggg"))</f>
        <v/>
      </c>
      <c r="AO96" s="1194"/>
      <c r="AP96" s="1194"/>
      <c r="AQ96" s="1192" t="str">
        <f>IF(ISBLANK(VLOOKUP("専任取引士"&amp;ROUNDUP(ROW($A87)/11,0),sentori,22,FALSE)),"",TEXT(VLOOKUP("専任取引士"&amp;ROUNDUP(ROW($A87)/11,0),sentori,22,FALSE),"e"))</f>
        <v/>
      </c>
      <c r="AR96" s="1192"/>
      <c r="AS96" s="1180" t="s">
        <v>197</v>
      </c>
      <c r="AT96" s="1180"/>
      <c r="AU96" s="1192" t="str">
        <f>IF(ISBLANK(VLOOKUP("専任取引士"&amp;ROUNDUP(ROW($A87)/11,0),sentori,22,FALSE)),"",MONTH(VLOOKUP("専任取引士"&amp;ROUNDUP(ROW($A87)/11,0),sentori,22,FALSE)))</f>
        <v/>
      </c>
      <c r="AV96" s="1192"/>
      <c r="AW96" s="1180" t="s">
        <v>198</v>
      </c>
      <c r="AX96" s="1180"/>
      <c r="AY96" s="1192" t="str">
        <f>IF(ISBLANK(VLOOKUP("専任取引士"&amp;ROUNDUP(ROW($A87)/11,0),sentori,22,FALSE)),"",DAY(VLOOKUP("専任取引士"&amp;ROUNDUP(ROW($A87)/11,0),sentori,22,FALSE)))</f>
        <v/>
      </c>
      <c r="AZ96" s="1192"/>
      <c r="BA96" s="1180" t="s">
        <v>199</v>
      </c>
      <c r="BB96" s="1186"/>
      <c r="DU96" s="142"/>
      <c r="DV96" s="61" t="s">
        <v>152</v>
      </c>
      <c r="DW96" s="61" t="s">
        <v>519</v>
      </c>
      <c r="EA96" s="61" t="s">
        <v>148</v>
      </c>
    </row>
    <row r="97" spans="1:131" ht="11.25" customHeight="1">
      <c r="A97" s="1147"/>
      <c r="B97" s="1148"/>
      <c r="C97" s="1148"/>
      <c r="D97" s="1148"/>
      <c r="E97" s="1148"/>
      <c r="F97" s="1148"/>
      <c r="G97" s="1149"/>
      <c r="H97" s="430"/>
      <c r="I97" s="431"/>
      <c r="J97" s="431"/>
      <c r="K97" s="431"/>
      <c r="L97" s="431"/>
      <c r="M97" s="432"/>
      <c r="N97" s="1191"/>
      <c r="O97" s="1195"/>
      <c r="P97" s="1195"/>
      <c r="Q97" s="1195"/>
      <c r="R97" s="1195"/>
      <c r="S97" s="1195"/>
      <c r="T97" s="1195"/>
      <c r="U97" s="1195"/>
      <c r="V97" s="1197"/>
      <c r="W97" s="1130"/>
      <c r="X97" s="1130"/>
      <c r="Y97" s="1193"/>
      <c r="Z97" s="1193"/>
      <c r="AA97" s="1193"/>
      <c r="AB97" s="1193"/>
      <c r="AC97" s="1193"/>
      <c r="AD97" s="1193"/>
      <c r="AE97" s="1193"/>
      <c r="AF97" s="1193"/>
      <c r="AG97" s="1130"/>
      <c r="AH97" s="1199"/>
      <c r="AI97" s="1200"/>
      <c r="AJ97" s="1119"/>
      <c r="AK97" s="1119"/>
      <c r="AL97" s="1119"/>
      <c r="AM97" s="1201"/>
      <c r="AN97" s="1203"/>
      <c r="AO97" s="1195"/>
      <c r="AP97" s="1195"/>
      <c r="AQ97" s="1193"/>
      <c r="AR97" s="1193"/>
      <c r="AS97" s="1119"/>
      <c r="AT97" s="1119"/>
      <c r="AU97" s="1193"/>
      <c r="AV97" s="1193"/>
      <c r="AW97" s="1119"/>
      <c r="AX97" s="1119"/>
      <c r="AY97" s="1193"/>
      <c r="AZ97" s="1193"/>
      <c r="BA97" s="1119"/>
      <c r="BB97" s="1124"/>
      <c r="DU97" s="142"/>
      <c r="DV97" s="61" t="s">
        <v>155</v>
      </c>
      <c r="DW97" s="61" t="s">
        <v>520</v>
      </c>
      <c r="EA97" s="61" t="s">
        <v>152</v>
      </c>
    </row>
    <row r="98" spans="1:131" ht="11.25" customHeight="1">
      <c r="A98" s="1141" t="s">
        <v>504</v>
      </c>
      <c r="B98" s="1142"/>
      <c r="C98" s="1142"/>
      <c r="D98" s="1142"/>
      <c r="E98" s="1142"/>
      <c r="F98" s="1142"/>
      <c r="G98" s="1143"/>
      <c r="H98" s="1075" t="s">
        <v>56</v>
      </c>
      <c r="I98" s="1150"/>
      <c r="J98" s="1150"/>
      <c r="K98" s="1150"/>
      <c r="L98" s="1150"/>
      <c r="M98" s="1151"/>
      <c r="N98" s="1152" t="str">
        <f>IF(ISBLANK(VLOOKUP("専任取引士"&amp;ROUNDUP(ROW($A98)/11,0),sentori,4,FALSE)),"",VLOOKUP("専任取引士"&amp;ROUNDUP(ROW($A98)/11,0),sentori,4,FALSE))</f>
        <v/>
      </c>
      <c r="O98" s="1153"/>
      <c r="P98" s="1153"/>
      <c r="Q98" s="1153"/>
      <c r="R98" s="1153"/>
      <c r="S98" s="1153"/>
      <c r="T98" s="1153"/>
      <c r="U98" s="1153"/>
      <c r="V98" s="1153"/>
      <c r="W98" s="1153"/>
      <c r="X98" s="1153"/>
      <c r="Y98" s="1153"/>
      <c r="Z98" s="1153"/>
      <c r="AA98" s="1153"/>
      <c r="AB98" s="1153"/>
      <c r="AC98" s="1153"/>
      <c r="AD98" s="1154"/>
      <c r="AE98" s="1156" t="s">
        <v>196</v>
      </c>
      <c r="AF98" s="1157"/>
      <c r="AG98" s="1056" t="str">
        <f>IF(ISBLANK(VLOOKUP("専任取引士"&amp;ROUNDUP(ROW($A98)/11,0),sentori,8,FALSE)),"",TEXT(VLOOKUP("専任取引士"&amp;ROUNDUP(ROW($A98)/11,0),sentori,8,FALSE),"ggg"))</f>
        <v/>
      </c>
      <c r="AH98" s="1057"/>
      <c r="AI98" s="1057"/>
      <c r="AJ98" s="1057"/>
      <c r="AK98" s="1162" t="str">
        <f>IF(ISBLANK(VLOOKUP("専任取引士"&amp;ROUNDUP(ROW($A98)/11,0),sentori,8,FALSE)),"",TEXT(VLOOKUP("専任取引士"&amp;ROUNDUP(ROW($A98)/11,0),sentori,8,FALSE),"e"))</f>
        <v/>
      </c>
      <c r="AL98" s="1162"/>
      <c r="AM98" s="1162"/>
      <c r="AN98" s="1162"/>
      <c r="AO98" s="1136" t="s">
        <v>197</v>
      </c>
      <c r="AP98" s="1136"/>
      <c r="AQ98" s="1162" t="str">
        <f>IF(ISBLANK(VLOOKUP("専任取引士"&amp;ROUNDUP(ROW($A98)/11,0),sentori,8,FALSE)),"",MONTH(VLOOKUP("専任取引士"&amp;ROUNDUP(ROW($A98)/11,0),sentori,8,FALSE)))</f>
        <v/>
      </c>
      <c r="AR98" s="1162"/>
      <c r="AS98" s="1136" t="s">
        <v>198</v>
      </c>
      <c r="AT98" s="1137"/>
      <c r="AU98" s="1162" t="str">
        <f>IF(ISBLANK(VLOOKUP("専任取引士"&amp;ROUNDUP(ROW($A98)/11,0),sentori,8,FALSE)),"",DAY(VLOOKUP("専任取引士"&amp;ROUNDUP(ROW($A98)/11,0),sentori,8,FALSE)))</f>
        <v/>
      </c>
      <c r="AV98" s="1162"/>
      <c r="AW98" s="1136" t="s">
        <v>199</v>
      </c>
      <c r="AX98" s="1136"/>
      <c r="AY98" s="1167" t="s">
        <v>200</v>
      </c>
      <c r="AZ98" s="1168" t="str">
        <f>LEFT(VLOOKUP("専任取引士1",sentori,7,FALSE),1)</f>
        <v/>
      </c>
      <c r="BA98" s="1056" t="str">
        <f>LEFT(VLOOKUP("専任取引士"&amp;ROUNDUP(ROW($A98)/11,0),sentori,7,FALSE),1)</f>
        <v/>
      </c>
      <c r="BB98" s="1058"/>
      <c r="DU98" s="142"/>
      <c r="DV98" s="61" t="s">
        <v>163</v>
      </c>
      <c r="DW98" s="61" t="s">
        <v>521</v>
      </c>
      <c r="EA98" s="61" t="s">
        <v>155</v>
      </c>
    </row>
    <row r="99" spans="1:131" ht="11.25" customHeight="1">
      <c r="A99" s="1144"/>
      <c r="B99" s="1145"/>
      <c r="C99" s="1145"/>
      <c r="D99" s="1145"/>
      <c r="E99" s="1145"/>
      <c r="F99" s="1145"/>
      <c r="G99" s="1146"/>
      <c r="H99" s="1092"/>
      <c r="I99" s="1093"/>
      <c r="J99" s="1093"/>
      <c r="K99" s="1093"/>
      <c r="L99" s="1093"/>
      <c r="M99" s="1094"/>
      <c r="N99" s="1155"/>
      <c r="O99" s="573"/>
      <c r="P99" s="573"/>
      <c r="Q99" s="573"/>
      <c r="R99" s="573"/>
      <c r="S99" s="573"/>
      <c r="T99" s="573"/>
      <c r="U99" s="573"/>
      <c r="V99" s="573"/>
      <c r="W99" s="573"/>
      <c r="X99" s="573"/>
      <c r="Y99" s="573"/>
      <c r="Z99" s="573"/>
      <c r="AA99" s="573"/>
      <c r="AB99" s="573"/>
      <c r="AC99" s="573"/>
      <c r="AD99" s="574"/>
      <c r="AE99" s="1158"/>
      <c r="AF99" s="1159"/>
      <c r="AG99" s="1059"/>
      <c r="AH99" s="1060"/>
      <c r="AI99" s="1060"/>
      <c r="AJ99" s="1060"/>
      <c r="AK99" s="1163"/>
      <c r="AL99" s="1163"/>
      <c r="AM99" s="1163"/>
      <c r="AN99" s="1163"/>
      <c r="AO99" s="696"/>
      <c r="AP99" s="696"/>
      <c r="AQ99" s="1163"/>
      <c r="AR99" s="1163"/>
      <c r="AS99" s="674"/>
      <c r="AT99" s="674"/>
      <c r="AU99" s="1163"/>
      <c r="AV99" s="1163"/>
      <c r="AW99" s="696"/>
      <c r="AX99" s="696"/>
      <c r="AY99" s="1169"/>
      <c r="AZ99" s="1170"/>
      <c r="BA99" s="1059"/>
      <c r="BB99" s="1061"/>
      <c r="DU99" s="142"/>
      <c r="DV99" s="61" t="s">
        <v>166</v>
      </c>
      <c r="DW99" s="61" t="s">
        <v>522</v>
      </c>
      <c r="EA99" s="61" t="s">
        <v>163</v>
      </c>
    </row>
    <row r="100" spans="1:131" ht="11.25" customHeight="1">
      <c r="A100" s="1144"/>
      <c r="B100" s="1145"/>
      <c r="C100" s="1145"/>
      <c r="D100" s="1145"/>
      <c r="E100" s="1145"/>
      <c r="F100" s="1145"/>
      <c r="G100" s="1146"/>
      <c r="H100" s="430" t="s">
        <v>114</v>
      </c>
      <c r="I100" s="1096"/>
      <c r="J100" s="1096"/>
      <c r="K100" s="1096"/>
      <c r="L100" s="1096"/>
      <c r="M100" s="1097"/>
      <c r="N100" s="1175" t="str">
        <f>IF(ISBLANK(VLOOKUP("専任取引士"&amp;ROUNDUP(ROW($A98)/11,0),sentori,3,FALSE)),"",VLOOKUP("専任取引士"&amp;ROUNDUP(ROW($A98)/11,0),sentori,3,FALSE))</f>
        <v/>
      </c>
      <c r="O100" s="1176"/>
      <c r="P100" s="1176"/>
      <c r="Q100" s="1176"/>
      <c r="R100" s="1176"/>
      <c r="S100" s="1176"/>
      <c r="T100" s="1176"/>
      <c r="U100" s="1176"/>
      <c r="V100" s="1176"/>
      <c r="W100" s="1176"/>
      <c r="X100" s="1176"/>
      <c r="Y100" s="1176"/>
      <c r="Z100" s="1176"/>
      <c r="AA100" s="1176"/>
      <c r="AB100" s="1176"/>
      <c r="AC100" s="1176"/>
      <c r="AD100" s="1177"/>
      <c r="AE100" s="1160"/>
      <c r="AF100" s="1161"/>
      <c r="AG100" s="1062"/>
      <c r="AH100" s="1063"/>
      <c r="AI100" s="1063"/>
      <c r="AJ100" s="1063"/>
      <c r="AK100" s="1164"/>
      <c r="AL100" s="1164"/>
      <c r="AM100" s="1164"/>
      <c r="AN100" s="1164"/>
      <c r="AO100" s="1165"/>
      <c r="AP100" s="1165"/>
      <c r="AQ100" s="1164"/>
      <c r="AR100" s="1164"/>
      <c r="AS100" s="1166"/>
      <c r="AT100" s="1166"/>
      <c r="AU100" s="1164"/>
      <c r="AV100" s="1164"/>
      <c r="AW100" s="1165"/>
      <c r="AX100" s="1165"/>
      <c r="AY100" s="1169"/>
      <c r="AZ100" s="1170"/>
      <c r="BA100" s="1059"/>
      <c r="BB100" s="1061"/>
      <c r="DU100" s="142"/>
      <c r="DV100" s="61" t="s">
        <v>170</v>
      </c>
      <c r="DW100" s="61" t="s">
        <v>523</v>
      </c>
      <c r="EA100" s="61" t="s">
        <v>166</v>
      </c>
    </row>
    <row r="101" spans="1:131" ht="11.25" customHeight="1">
      <c r="A101" s="1144"/>
      <c r="B101" s="1145"/>
      <c r="C101" s="1145"/>
      <c r="D101" s="1145"/>
      <c r="E101" s="1145"/>
      <c r="F101" s="1145"/>
      <c r="G101" s="1146"/>
      <c r="H101" s="1098"/>
      <c r="I101" s="1096"/>
      <c r="J101" s="1096"/>
      <c r="K101" s="1096"/>
      <c r="L101" s="1096"/>
      <c r="M101" s="1097"/>
      <c r="N101" s="1178"/>
      <c r="O101" s="571"/>
      <c r="P101" s="571"/>
      <c r="Q101" s="571"/>
      <c r="R101" s="571"/>
      <c r="S101" s="571"/>
      <c r="T101" s="571"/>
      <c r="U101" s="571"/>
      <c r="V101" s="571"/>
      <c r="W101" s="571"/>
      <c r="X101" s="571"/>
      <c r="Y101" s="571"/>
      <c r="Z101" s="571"/>
      <c r="AA101" s="571"/>
      <c r="AB101" s="571"/>
      <c r="AC101" s="571"/>
      <c r="AD101" s="572"/>
      <c r="AE101" s="1179" t="s">
        <v>210</v>
      </c>
      <c r="AF101" s="1180"/>
      <c r="AG101" s="1181"/>
      <c r="AH101" s="1212" t="str">
        <f>VLOOKUP("専任取引士"&amp;ROUNDUP(ROW($A98)/11,0),sentori,19,FALSE)&amp;""</f>
        <v/>
      </c>
      <c r="AI101" s="1192"/>
      <c r="AJ101" s="1192"/>
      <c r="AK101" s="1192"/>
      <c r="AL101" s="1192"/>
      <c r="AM101" s="1192"/>
      <c r="AN101" s="1192"/>
      <c r="AO101" s="1192"/>
      <c r="AP101" s="1192"/>
      <c r="AQ101" s="1192"/>
      <c r="AR101" s="1192"/>
      <c r="AS101" s="1192"/>
      <c r="AT101" s="1192"/>
      <c r="AU101" s="1192"/>
      <c r="AV101" s="1192"/>
      <c r="AW101" s="1192"/>
      <c r="AX101" s="1213"/>
      <c r="AY101" s="1169"/>
      <c r="AZ101" s="1170"/>
      <c r="BA101" s="1059"/>
      <c r="BB101" s="1061"/>
      <c r="DU101" s="142"/>
      <c r="DV101" s="61" t="s">
        <v>173</v>
      </c>
      <c r="DW101" s="61" t="s">
        <v>524</v>
      </c>
      <c r="EA101" s="61" t="s">
        <v>170</v>
      </c>
    </row>
    <row r="102" spans="1:131" ht="11.25" customHeight="1">
      <c r="A102" s="1144"/>
      <c r="B102" s="1145"/>
      <c r="C102" s="1145"/>
      <c r="D102" s="1145"/>
      <c r="E102" s="1145"/>
      <c r="F102" s="1145"/>
      <c r="G102" s="1146"/>
      <c r="H102" s="1098"/>
      <c r="I102" s="1096"/>
      <c r="J102" s="1096"/>
      <c r="K102" s="1096"/>
      <c r="L102" s="1096"/>
      <c r="M102" s="1097"/>
      <c r="N102" s="1155"/>
      <c r="O102" s="573"/>
      <c r="P102" s="573"/>
      <c r="Q102" s="573"/>
      <c r="R102" s="573"/>
      <c r="S102" s="573"/>
      <c r="T102" s="573"/>
      <c r="U102" s="573"/>
      <c r="V102" s="573"/>
      <c r="W102" s="573"/>
      <c r="X102" s="573"/>
      <c r="Y102" s="573"/>
      <c r="Z102" s="573"/>
      <c r="AA102" s="573"/>
      <c r="AB102" s="573"/>
      <c r="AC102" s="573"/>
      <c r="AD102" s="574"/>
      <c r="AE102" s="1182"/>
      <c r="AF102" s="1165"/>
      <c r="AG102" s="1183"/>
      <c r="AH102" s="1214"/>
      <c r="AI102" s="1164"/>
      <c r="AJ102" s="1164"/>
      <c r="AK102" s="1164"/>
      <c r="AL102" s="1164"/>
      <c r="AM102" s="1164"/>
      <c r="AN102" s="1164"/>
      <c r="AO102" s="1164"/>
      <c r="AP102" s="1164"/>
      <c r="AQ102" s="1164"/>
      <c r="AR102" s="1164"/>
      <c r="AS102" s="1164"/>
      <c r="AT102" s="1164"/>
      <c r="AU102" s="1164"/>
      <c r="AV102" s="1164"/>
      <c r="AW102" s="1164"/>
      <c r="AX102" s="1215"/>
      <c r="AY102" s="1171"/>
      <c r="AZ102" s="1172"/>
      <c r="BA102" s="1062"/>
      <c r="BB102" s="1064"/>
      <c r="DU102" s="142"/>
      <c r="DV102" s="61" t="s">
        <v>176</v>
      </c>
      <c r="DW102" s="61" t="s">
        <v>525</v>
      </c>
      <c r="EA102" s="61" t="s">
        <v>173</v>
      </c>
    </row>
    <row r="103" spans="1:131" ht="11.25" customHeight="1">
      <c r="A103" s="1144"/>
      <c r="B103" s="1145"/>
      <c r="C103" s="1145"/>
      <c r="D103" s="1145"/>
      <c r="E103" s="1145"/>
      <c r="F103" s="1145"/>
      <c r="G103" s="1146"/>
      <c r="H103" s="430" t="s">
        <v>131</v>
      </c>
      <c r="I103" s="1096"/>
      <c r="J103" s="1096"/>
      <c r="K103" s="1096"/>
      <c r="L103" s="1096"/>
      <c r="M103" s="1097"/>
      <c r="N103" s="1184" t="s">
        <v>505</v>
      </c>
      <c r="O103" s="1185"/>
      <c r="P103" s="1211" t="str">
        <f>VLOOKUP("専任取引士"&amp;ROUNDUP(ROW($A98)/11,0),sentori,12,FALSE)&amp;""</f>
        <v/>
      </c>
      <c r="Q103" s="1211"/>
      <c r="R103" s="1211"/>
      <c r="S103" s="1211"/>
      <c r="T103" s="1211"/>
      <c r="U103" s="1211"/>
      <c r="V103" s="1211"/>
      <c r="W103" s="1211"/>
      <c r="X103" s="1211"/>
      <c r="Y103" s="1211"/>
      <c r="Z103" s="1180"/>
      <c r="AA103" s="1180"/>
      <c r="AB103" s="1180"/>
      <c r="AC103" s="1180"/>
      <c r="AD103" s="1180"/>
      <c r="AE103" s="1180"/>
      <c r="AF103" s="1180"/>
      <c r="AG103" s="1180"/>
      <c r="AH103" s="1180"/>
      <c r="AI103" s="1180"/>
      <c r="AJ103" s="1180"/>
      <c r="AK103" s="1180"/>
      <c r="AL103" s="1180"/>
      <c r="AM103" s="1180"/>
      <c r="AN103" s="1180"/>
      <c r="AO103" s="1180"/>
      <c r="AP103" s="1180"/>
      <c r="AQ103" s="1180"/>
      <c r="AR103" s="1180"/>
      <c r="AS103" s="1180"/>
      <c r="AT103" s="1180"/>
      <c r="AU103" s="1180"/>
      <c r="AV103" s="1180"/>
      <c r="AW103" s="1180"/>
      <c r="AX103" s="1180"/>
      <c r="AY103" s="1180"/>
      <c r="AZ103" s="1180"/>
      <c r="BA103" s="1180"/>
      <c r="BB103" s="1186"/>
      <c r="DU103" s="143"/>
      <c r="DV103" s="61" t="s">
        <v>179</v>
      </c>
      <c r="DW103" s="61" t="s">
        <v>526</v>
      </c>
      <c r="EA103" s="61" t="s">
        <v>176</v>
      </c>
    </row>
    <row r="104" spans="1:131" ht="11.25" customHeight="1">
      <c r="A104" s="1144"/>
      <c r="B104" s="1145"/>
      <c r="C104" s="1145"/>
      <c r="D104" s="1145"/>
      <c r="E104" s="1145"/>
      <c r="F104" s="1145"/>
      <c r="G104" s="1146"/>
      <c r="H104" s="1098"/>
      <c r="I104" s="1096"/>
      <c r="J104" s="1096"/>
      <c r="K104" s="1096"/>
      <c r="L104" s="1096"/>
      <c r="M104" s="1097"/>
      <c r="N104" s="1178" t="str">
        <f>IF(ISBLANK(VLOOKUP("専任取引士"&amp;ROUNDUP(ROW($A98)/11,0),sentori,11,FALSE)),VLOOKUP("専任取引士"&amp;ROUNDUP(ROW($A98)/11,0),sentori,13,FALSE)&amp;VLOOKUP("専任取引士"&amp;ROUNDUP(ROW($A98)/11,0),sentori,14,FALSE)&amp;VLOOKUP("専任取引士"&amp;ROUNDUP(ROW($A98)/11,0),sentori,15,FALSE)&amp;VLOOKUP("専任取引士"&amp;ROUNDUP(ROW($A98)/11,0),sentori,16,FALSE)&amp;"　"&amp;VLOOKUP("専任取引士"&amp;ROUNDUP(ROW($A98)/11,0),sentori,17,FALSE),VLOOKUP("専任取引士"&amp;ROUNDUP(ROW($A98)/11,0),sentori,18,FALSE))</f>
        <v>　</v>
      </c>
      <c r="O104" s="571"/>
      <c r="P104" s="571"/>
      <c r="Q104" s="571"/>
      <c r="R104" s="571"/>
      <c r="S104" s="571"/>
      <c r="T104" s="571"/>
      <c r="U104" s="571"/>
      <c r="V104" s="571"/>
      <c r="W104" s="571"/>
      <c r="X104" s="571"/>
      <c r="Y104" s="571"/>
      <c r="Z104" s="571"/>
      <c r="AA104" s="571"/>
      <c r="AB104" s="571"/>
      <c r="AC104" s="571"/>
      <c r="AD104" s="571"/>
      <c r="AE104" s="571"/>
      <c r="AF104" s="571"/>
      <c r="AG104" s="571"/>
      <c r="AH104" s="571"/>
      <c r="AI104" s="571"/>
      <c r="AJ104" s="571"/>
      <c r="AK104" s="571"/>
      <c r="AL104" s="571"/>
      <c r="AM104" s="571"/>
      <c r="AN104" s="571"/>
      <c r="AO104" s="571"/>
      <c r="AP104" s="571"/>
      <c r="AQ104" s="571"/>
      <c r="AR104" s="571"/>
      <c r="AS104" s="571"/>
      <c r="AT104" s="571"/>
      <c r="AU104" s="571"/>
      <c r="AV104" s="571"/>
      <c r="AW104" s="571"/>
      <c r="AX104" s="571"/>
      <c r="AY104" s="571"/>
      <c r="AZ104" s="571"/>
      <c r="BA104" s="571"/>
      <c r="BB104" s="1187"/>
      <c r="DU104" s="143"/>
      <c r="DV104" s="61" t="s">
        <v>182</v>
      </c>
      <c r="DW104" s="61" t="s">
        <v>527</v>
      </c>
      <c r="EA104" s="61" t="s">
        <v>179</v>
      </c>
    </row>
    <row r="105" spans="1:131" ht="11.25" customHeight="1">
      <c r="A105" s="1144"/>
      <c r="B105" s="1145"/>
      <c r="C105" s="1145"/>
      <c r="D105" s="1145"/>
      <c r="E105" s="1145"/>
      <c r="F105" s="1145"/>
      <c r="G105" s="1146"/>
      <c r="H105" s="1204"/>
      <c r="I105" s="401"/>
      <c r="J105" s="401"/>
      <c r="K105" s="401"/>
      <c r="L105" s="401"/>
      <c r="M105" s="1173"/>
      <c r="N105" s="1178"/>
      <c r="O105" s="571"/>
      <c r="P105" s="571"/>
      <c r="Q105" s="571"/>
      <c r="R105" s="571"/>
      <c r="S105" s="571"/>
      <c r="T105" s="571"/>
      <c r="U105" s="571"/>
      <c r="V105" s="571"/>
      <c r="W105" s="571"/>
      <c r="X105" s="571"/>
      <c r="Y105" s="571"/>
      <c r="Z105" s="571"/>
      <c r="AA105" s="571"/>
      <c r="AB105" s="571"/>
      <c r="AC105" s="571"/>
      <c r="AD105" s="571"/>
      <c r="AE105" s="571"/>
      <c r="AF105" s="571"/>
      <c r="AG105" s="571"/>
      <c r="AH105" s="571"/>
      <c r="AI105" s="571"/>
      <c r="AJ105" s="571"/>
      <c r="AK105" s="571"/>
      <c r="AL105" s="571"/>
      <c r="AM105" s="571"/>
      <c r="AN105" s="571"/>
      <c r="AO105" s="571"/>
      <c r="AP105" s="571"/>
      <c r="AQ105" s="571"/>
      <c r="AR105" s="571"/>
      <c r="AS105" s="571"/>
      <c r="AT105" s="571"/>
      <c r="AU105" s="571"/>
      <c r="AV105" s="571"/>
      <c r="AW105" s="571"/>
      <c r="AX105" s="571"/>
      <c r="AY105" s="571"/>
      <c r="AZ105" s="571"/>
      <c r="BA105" s="571"/>
      <c r="BB105" s="1187"/>
      <c r="DU105" s="142"/>
      <c r="DV105" s="61" t="s">
        <v>185</v>
      </c>
      <c r="DW105" s="61" t="s">
        <v>528</v>
      </c>
      <c r="EA105" s="61" t="s">
        <v>182</v>
      </c>
    </row>
    <row r="106" spans="1:131" ht="11.25" customHeight="1">
      <c r="A106" s="1144"/>
      <c r="B106" s="1145"/>
      <c r="C106" s="1145"/>
      <c r="D106" s="1145"/>
      <c r="E106" s="1145"/>
      <c r="F106" s="1145"/>
      <c r="G106" s="1146"/>
      <c r="H106" s="1098"/>
      <c r="I106" s="1096"/>
      <c r="J106" s="1096"/>
      <c r="K106" s="1096"/>
      <c r="L106" s="1096"/>
      <c r="M106" s="1097"/>
      <c r="N106" s="1155"/>
      <c r="O106" s="573"/>
      <c r="P106" s="573"/>
      <c r="Q106" s="573"/>
      <c r="R106" s="573"/>
      <c r="S106" s="573"/>
      <c r="T106" s="573"/>
      <c r="U106" s="573"/>
      <c r="V106" s="573"/>
      <c r="W106" s="573"/>
      <c r="X106" s="573"/>
      <c r="Y106" s="573"/>
      <c r="Z106" s="573"/>
      <c r="AA106" s="573"/>
      <c r="AB106" s="573"/>
      <c r="AC106" s="573"/>
      <c r="AD106" s="573"/>
      <c r="AE106" s="573"/>
      <c r="AF106" s="573"/>
      <c r="AG106" s="573"/>
      <c r="AH106" s="573"/>
      <c r="AI106" s="573"/>
      <c r="AJ106" s="573"/>
      <c r="AK106" s="573"/>
      <c r="AL106" s="573"/>
      <c r="AM106" s="573"/>
      <c r="AN106" s="573"/>
      <c r="AO106" s="573"/>
      <c r="AP106" s="573"/>
      <c r="AQ106" s="573"/>
      <c r="AR106" s="573"/>
      <c r="AS106" s="573"/>
      <c r="AT106" s="573"/>
      <c r="AU106" s="573"/>
      <c r="AV106" s="573"/>
      <c r="AW106" s="573"/>
      <c r="AX106" s="573"/>
      <c r="AY106" s="573"/>
      <c r="AZ106" s="573"/>
      <c r="BA106" s="573"/>
      <c r="BB106" s="1188"/>
      <c r="DU106" s="142"/>
      <c r="DV106" s="61" t="s">
        <v>188</v>
      </c>
      <c r="DW106" s="61" t="s">
        <v>529</v>
      </c>
      <c r="EA106" s="61" t="s">
        <v>185</v>
      </c>
    </row>
    <row r="107" spans="1:131" ht="11.25" customHeight="1">
      <c r="A107" s="1144"/>
      <c r="B107" s="1145"/>
      <c r="C107" s="1145"/>
      <c r="D107" s="1145"/>
      <c r="E107" s="1145"/>
      <c r="F107" s="1145"/>
      <c r="G107" s="1146"/>
      <c r="H107" s="457" t="s">
        <v>227</v>
      </c>
      <c r="I107" s="373"/>
      <c r="J107" s="373"/>
      <c r="K107" s="373"/>
      <c r="L107" s="373"/>
      <c r="M107" s="483"/>
      <c r="N107" s="1190" t="s">
        <v>498</v>
      </c>
      <c r="O107" s="1194" t="str">
        <f>IF(ISBLANK(VLOOKUP("専任取引士"&amp;ROUNDUP(ROW($A98)/11,0),sentori,20,FALSE)),"",VLOOKUP("専任取引士"&amp;ROUNDUP(ROW($A98)/11,0),sentori,20,FALSE))</f>
        <v/>
      </c>
      <c r="P107" s="1194"/>
      <c r="Q107" s="1194"/>
      <c r="R107" s="1194"/>
      <c r="S107" s="1194"/>
      <c r="T107" s="1194"/>
      <c r="U107" s="1194"/>
      <c r="V107" s="1196" t="s">
        <v>499</v>
      </c>
      <c r="W107" s="1180" t="s">
        <v>500</v>
      </c>
      <c r="X107" s="1185"/>
      <c r="Y107" s="1192" t="str">
        <f>IF(ISBLANK(VLOOKUP("専任取引士"&amp;ROUNDUP(ROW($A98)/11,0),sentori,21,FALSE)),"",VLOOKUP("専任取引士"&amp;ROUNDUP(ROW($A98)/11,0),sentori,21,FALSE))</f>
        <v/>
      </c>
      <c r="Z107" s="1192"/>
      <c r="AA107" s="1192"/>
      <c r="AB107" s="1192"/>
      <c r="AC107" s="1192"/>
      <c r="AD107" s="1192"/>
      <c r="AE107" s="1192"/>
      <c r="AF107" s="1192"/>
      <c r="AG107" s="1180" t="s">
        <v>501</v>
      </c>
      <c r="AH107" s="1198"/>
      <c r="AI107" s="1179" t="s">
        <v>507</v>
      </c>
      <c r="AJ107" s="1180"/>
      <c r="AK107" s="1180"/>
      <c r="AL107" s="1180"/>
      <c r="AM107" s="1181"/>
      <c r="AN107" s="1202" t="str">
        <f>IF(ISBLANK(VLOOKUP("専任取引士"&amp;ROUNDUP(ROW($A98)/11,0),sentori,22,FALSE)),"",TEXT(VLOOKUP("専任取引士"&amp;ROUNDUP(ROW($A98)/11,0),sentori,22,FALSE),"ggg"))</f>
        <v/>
      </c>
      <c r="AO107" s="1194"/>
      <c r="AP107" s="1194"/>
      <c r="AQ107" s="1192" t="str">
        <f>IF(ISBLANK(VLOOKUP("専任取引士"&amp;ROUNDUP(ROW($A98)/11,0),sentori,22,FALSE)),"",TEXT(VLOOKUP("専任取引士"&amp;ROUNDUP(ROW($A98)/11,0),sentori,22,FALSE),"e"))</f>
        <v/>
      </c>
      <c r="AR107" s="1192"/>
      <c r="AS107" s="1180" t="s">
        <v>197</v>
      </c>
      <c r="AT107" s="1180"/>
      <c r="AU107" s="1192" t="str">
        <f>IF(ISBLANK(VLOOKUP("専任取引士"&amp;ROUNDUP(ROW($A98)/11,0),sentori,22,FALSE)),"",MONTH(VLOOKUP("専任取引士"&amp;ROUNDUP(ROW($A98)/11,0),sentori,22,FALSE)))</f>
        <v/>
      </c>
      <c r="AV107" s="1192"/>
      <c r="AW107" s="1180" t="s">
        <v>198</v>
      </c>
      <c r="AX107" s="1180"/>
      <c r="AY107" s="1192" t="str">
        <f>IF(ISBLANK(VLOOKUP("専任取引士"&amp;ROUNDUP(ROW($A98)/11,0),sentori,22,FALSE)),"",DAY(VLOOKUP("専任取引士"&amp;ROUNDUP(ROW($A98)/11,0),sentori,22,FALSE)))</f>
        <v/>
      </c>
      <c r="AZ107" s="1192"/>
      <c r="BA107" s="1180" t="s">
        <v>199</v>
      </c>
      <c r="BB107" s="1186"/>
      <c r="DU107" s="142"/>
      <c r="DV107" s="61" t="s">
        <v>193</v>
      </c>
      <c r="DW107" s="61" t="s">
        <v>530</v>
      </c>
      <c r="EA107" s="61" t="s">
        <v>188</v>
      </c>
    </row>
    <row r="108" spans="1:131" ht="11.25" customHeight="1">
      <c r="A108" s="1147"/>
      <c r="B108" s="1148"/>
      <c r="C108" s="1148"/>
      <c r="D108" s="1148"/>
      <c r="E108" s="1148"/>
      <c r="F108" s="1148"/>
      <c r="G108" s="1149"/>
      <c r="H108" s="430"/>
      <c r="I108" s="431"/>
      <c r="J108" s="431"/>
      <c r="K108" s="431"/>
      <c r="L108" s="431"/>
      <c r="M108" s="432"/>
      <c r="N108" s="1191"/>
      <c r="O108" s="1195"/>
      <c r="P108" s="1195"/>
      <c r="Q108" s="1195"/>
      <c r="R108" s="1195"/>
      <c r="S108" s="1195"/>
      <c r="T108" s="1195"/>
      <c r="U108" s="1195"/>
      <c r="V108" s="1197"/>
      <c r="W108" s="1130"/>
      <c r="X108" s="1130"/>
      <c r="Y108" s="1193"/>
      <c r="Z108" s="1193"/>
      <c r="AA108" s="1193"/>
      <c r="AB108" s="1193"/>
      <c r="AC108" s="1193"/>
      <c r="AD108" s="1193"/>
      <c r="AE108" s="1193"/>
      <c r="AF108" s="1193"/>
      <c r="AG108" s="1130"/>
      <c r="AH108" s="1199"/>
      <c r="AI108" s="1200"/>
      <c r="AJ108" s="1119"/>
      <c r="AK108" s="1119"/>
      <c r="AL108" s="1119"/>
      <c r="AM108" s="1201"/>
      <c r="AN108" s="1203"/>
      <c r="AO108" s="1195"/>
      <c r="AP108" s="1195"/>
      <c r="AQ108" s="1193"/>
      <c r="AR108" s="1193"/>
      <c r="AS108" s="1119"/>
      <c r="AT108" s="1119"/>
      <c r="AU108" s="1193"/>
      <c r="AV108" s="1193"/>
      <c r="AW108" s="1119"/>
      <c r="AX108" s="1119"/>
      <c r="AY108" s="1193"/>
      <c r="AZ108" s="1193"/>
      <c r="BA108" s="1119"/>
      <c r="BB108" s="1124"/>
      <c r="DU108" s="142"/>
      <c r="DV108" s="61" t="s">
        <v>191</v>
      </c>
      <c r="DW108" s="61" t="s">
        <v>531</v>
      </c>
      <c r="EA108" s="61" t="s">
        <v>193</v>
      </c>
    </row>
    <row r="109" spans="1:131" ht="11.25" customHeight="1">
      <c r="A109" s="1141" t="s">
        <v>504</v>
      </c>
      <c r="B109" s="1142"/>
      <c r="C109" s="1142"/>
      <c r="D109" s="1142"/>
      <c r="E109" s="1142"/>
      <c r="F109" s="1142"/>
      <c r="G109" s="1143"/>
      <c r="H109" s="1075" t="s">
        <v>56</v>
      </c>
      <c r="I109" s="1150"/>
      <c r="J109" s="1150"/>
      <c r="K109" s="1150"/>
      <c r="L109" s="1150"/>
      <c r="M109" s="1151"/>
      <c r="N109" s="1152" t="str">
        <f>IF(ISBLANK(VLOOKUP("専任取引士"&amp;ROUNDUP(ROW($A109)/11,0),sentori,4,FALSE)),"",VLOOKUP("専任取引士"&amp;ROUNDUP(ROW($A109)/11,0),sentori,4,FALSE))</f>
        <v/>
      </c>
      <c r="O109" s="1153"/>
      <c r="P109" s="1153"/>
      <c r="Q109" s="1153"/>
      <c r="R109" s="1153"/>
      <c r="S109" s="1153"/>
      <c r="T109" s="1153"/>
      <c r="U109" s="1153"/>
      <c r="V109" s="1153"/>
      <c r="W109" s="1153"/>
      <c r="X109" s="1153"/>
      <c r="Y109" s="1153"/>
      <c r="Z109" s="1153"/>
      <c r="AA109" s="1153"/>
      <c r="AB109" s="1153"/>
      <c r="AC109" s="1153"/>
      <c r="AD109" s="1154"/>
      <c r="AE109" s="1156" t="s">
        <v>196</v>
      </c>
      <c r="AF109" s="1157"/>
      <c r="AG109" s="1056" t="str">
        <f>IF(ISBLANK(VLOOKUP("専任取引士"&amp;ROUNDUP(ROW($A109)/11,0),sentori,8,FALSE)),"",TEXT(VLOOKUP("専任取引士"&amp;ROUNDUP(ROW($A109)/11,0),sentori,8,FALSE),"ggg"))</f>
        <v/>
      </c>
      <c r="AH109" s="1057"/>
      <c r="AI109" s="1057"/>
      <c r="AJ109" s="1057"/>
      <c r="AK109" s="1162" t="str">
        <f>IF(ISBLANK(VLOOKUP("専任取引士"&amp;ROUNDUP(ROW($A109)/11,0),sentori,8,FALSE)),"",TEXT(VLOOKUP("専任取引士"&amp;ROUNDUP(ROW($A109)/11,0),sentori,8,FALSE),"e"))</f>
        <v/>
      </c>
      <c r="AL109" s="1162"/>
      <c r="AM109" s="1162"/>
      <c r="AN109" s="1162"/>
      <c r="AO109" s="1136" t="s">
        <v>197</v>
      </c>
      <c r="AP109" s="1136"/>
      <c r="AQ109" s="1162" t="str">
        <f>IF(ISBLANK(VLOOKUP("専任取引士"&amp;ROUNDUP(ROW($A109)/11,0),sentori,8,FALSE)),"",MONTH(VLOOKUP("専任取引士"&amp;ROUNDUP(ROW($A109)/11,0),sentori,8,FALSE)))</f>
        <v/>
      </c>
      <c r="AR109" s="1162"/>
      <c r="AS109" s="1136" t="s">
        <v>198</v>
      </c>
      <c r="AT109" s="1137"/>
      <c r="AU109" s="1162" t="str">
        <f>IF(ISBLANK(VLOOKUP("専任取引士"&amp;ROUNDUP(ROW($A109)/11,0),sentori,8,FALSE)),"",DAY(VLOOKUP("専任取引士"&amp;ROUNDUP(ROW($A109)/11,0),sentori,8,FALSE)))</f>
        <v/>
      </c>
      <c r="AV109" s="1162"/>
      <c r="AW109" s="1136" t="s">
        <v>199</v>
      </c>
      <c r="AX109" s="1136"/>
      <c r="AY109" s="1167" t="s">
        <v>200</v>
      </c>
      <c r="AZ109" s="1168" t="str">
        <f>LEFT(VLOOKUP("専任取引士1",sentori,7,FALSE),1)</f>
        <v/>
      </c>
      <c r="BA109" s="1056" t="str">
        <f>LEFT(VLOOKUP("専任取引士"&amp;ROUNDUP(ROW($A109)/11,0),sentori,7,FALSE),1)</f>
        <v/>
      </c>
      <c r="BB109" s="1058"/>
      <c r="DU109" s="142"/>
      <c r="DV109" s="61" t="s">
        <v>201</v>
      </c>
      <c r="DW109" s="61" t="s">
        <v>532</v>
      </c>
      <c r="EA109" s="61" t="s">
        <v>191</v>
      </c>
    </row>
    <row r="110" spans="1:131" ht="11.25" customHeight="1">
      <c r="A110" s="1144"/>
      <c r="B110" s="1145"/>
      <c r="C110" s="1145"/>
      <c r="D110" s="1145"/>
      <c r="E110" s="1145"/>
      <c r="F110" s="1145"/>
      <c r="G110" s="1146"/>
      <c r="H110" s="1092"/>
      <c r="I110" s="1093"/>
      <c r="J110" s="1093"/>
      <c r="K110" s="1093"/>
      <c r="L110" s="1093"/>
      <c r="M110" s="1094"/>
      <c r="N110" s="1155"/>
      <c r="O110" s="573"/>
      <c r="P110" s="573"/>
      <c r="Q110" s="573"/>
      <c r="R110" s="573"/>
      <c r="S110" s="573"/>
      <c r="T110" s="573"/>
      <c r="U110" s="573"/>
      <c r="V110" s="573"/>
      <c r="W110" s="573"/>
      <c r="X110" s="573"/>
      <c r="Y110" s="573"/>
      <c r="Z110" s="573"/>
      <c r="AA110" s="573"/>
      <c r="AB110" s="573"/>
      <c r="AC110" s="573"/>
      <c r="AD110" s="574"/>
      <c r="AE110" s="1158"/>
      <c r="AF110" s="1159"/>
      <c r="AG110" s="1059"/>
      <c r="AH110" s="1060"/>
      <c r="AI110" s="1060"/>
      <c r="AJ110" s="1060"/>
      <c r="AK110" s="1163"/>
      <c r="AL110" s="1163"/>
      <c r="AM110" s="1163"/>
      <c r="AN110" s="1163"/>
      <c r="AO110" s="696"/>
      <c r="AP110" s="696"/>
      <c r="AQ110" s="1163"/>
      <c r="AR110" s="1163"/>
      <c r="AS110" s="674"/>
      <c r="AT110" s="674"/>
      <c r="AU110" s="1163"/>
      <c r="AV110" s="1163"/>
      <c r="AW110" s="696"/>
      <c r="AX110" s="696"/>
      <c r="AY110" s="1169"/>
      <c r="AZ110" s="1170"/>
      <c r="BA110" s="1059"/>
      <c r="BB110" s="1061"/>
      <c r="DU110" s="142"/>
      <c r="DV110" s="61" t="s">
        <v>204</v>
      </c>
      <c r="DW110" s="61" t="s">
        <v>533</v>
      </c>
      <c r="EA110" s="61" t="s">
        <v>201</v>
      </c>
    </row>
    <row r="111" spans="1:131" ht="11.25" customHeight="1">
      <c r="A111" s="1144"/>
      <c r="B111" s="1145"/>
      <c r="C111" s="1145"/>
      <c r="D111" s="1145"/>
      <c r="E111" s="1145"/>
      <c r="F111" s="1145"/>
      <c r="G111" s="1146"/>
      <c r="H111" s="430" t="s">
        <v>114</v>
      </c>
      <c r="I111" s="1096"/>
      <c r="J111" s="1096"/>
      <c r="K111" s="1096"/>
      <c r="L111" s="1096"/>
      <c r="M111" s="1097"/>
      <c r="N111" s="1175" t="str">
        <f>IF(ISBLANK(VLOOKUP("専任取引士"&amp;ROUNDUP(ROW($A109)/11,0),sentori,3,FALSE)),"",VLOOKUP("専任取引士"&amp;ROUNDUP(ROW($A109)/11,0),sentori,3,FALSE))</f>
        <v/>
      </c>
      <c r="O111" s="1176"/>
      <c r="P111" s="1176"/>
      <c r="Q111" s="1176"/>
      <c r="R111" s="1176"/>
      <c r="S111" s="1176"/>
      <c r="T111" s="1176"/>
      <c r="U111" s="1176"/>
      <c r="V111" s="1176"/>
      <c r="W111" s="1176"/>
      <c r="X111" s="1176"/>
      <c r="Y111" s="1176"/>
      <c r="Z111" s="1176"/>
      <c r="AA111" s="1176"/>
      <c r="AB111" s="1176"/>
      <c r="AC111" s="1176"/>
      <c r="AD111" s="1177"/>
      <c r="AE111" s="1160"/>
      <c r="AF111" s="1161"/>
      <c r="AG111" s="1062"/>
      <c r="AH111" s="1063"/>
      <c r="AI111" s="1063"/>
      <c r="AJ111" s="1063"/>
      <c r="AK111" s="1164"/>
      <c r="AL111" s="1164"/>
      <c r="AM111" s="1164"/>
      <c r="AN111" s="1164"/>
      <c r="AO111" s="1165"/>
      <c r="AP111" s="1165"/>
      <c r="AQ111" s="1164"/>
      <c r="AR111" s="1164"/>
      <c r="AS111" s="1166"/>
      <c r="AT111" s="1166"/>
      <c r="AU111" s="1164"/>
      <c r="AV111" s="1164"/>
      <c r="AW111" s="1165"/>
      <c r="AX111" s="1165"/>
      <c r="AY111" s="1169"/>
      <c r="AZ111" s="1170"/>
      <c r="BA111" s="1059"/>
      <c r="BB111" s="1061"/>
      <c r="DU111" s="142"/>
      <c r="DV111" s="61" t="s">
        <v>207</v>
      </c>
      <c r="DW111" s="61" t="s">
        <v>534</v>
      </c>
      <c r="EA111" s="61" t="s">
        <v>204</v>
      </c>
    </row>
    <row r="112" spans="1:131" ht="11.25" customHeight="1">
      <c r="A112" s="1144"/>
      <c r="B112" s="1145"/>
      <c r="C112" s="1145"/>
      <c r="D112" s="1145"/>
      <c r="E112" s="1145"/>
      <c r="F112" s="1145"/>
      <c r="G112" s="1146"/>
      <c r="H112" s="1098"/>
      <c r="I112" s="1096"/>
      <c r="J112" s="1096"/>
      <c r="K112" s="1096"/>
      <c r="L112" s="1096"/>
      <c r="M112" s="1097"/>
      <c r="N112" s="1178"/>
      <c r="O112" s="571"/>
      <c r="P112" s="571"/>
      <c r="Q112" s="571"/>
      <c r="R112" s="571"/>
      <c r="S112" s="571"/>
      <c r="T112" s="571"/>
      <c r="U112" s="571"/>
      <c r="V112" s="571"/>
      <c r="W112" s="571"/>
      <c r="X112" s="571"/>
      <c r="Y112" s="571"/>
      <c r="Z112" s="571"/>
      <c r="AA112" s="571"/>
      <c r="AB112" s="571"/>
      <c r="AC112" s="571"/>
      <c r="AD112" s="572"/>
      <c r="AE112" s="1179" t="s">
        <v>210</v>
      </c>
      <c r="AF112" s="1180"/>
      <c r="AG112" s="1181"/>
      <c r="AH112" s="1212" t="str">
        <f>VLOOKUP("専任取引士"&amp;ROUNDUP(ROW($A109)/11,0),sentori,19,FALSE)&amp;""</f>
        <v/>
      </c>
      <c r="AI112" s="1192"/>
      <c r="AJ112" s="1192"/>
      <c r="AK112" s="1192"/>
      <c r="AL112" s="1192"/>
      <c r="AM112" s="1192"/>
      <c r="AN112" s="1192"/>
      <c r="AO112" s="1192"/>
      <c r="AP112" s="1192"/>
      <c r="AQ112" s="1192"/>
      <c r="AR112" s="1192"/>
      <c r="AS112" s="1192"/>
      <c r="AT112" s="1192"/>
      <c r="AU112" s="1192"/>
      <c r="AV112" s="1192"/>
      <c r="AW112" s="1192"/>
      <c r="AX112" s="1213"/>
      <c r="AY112" s="1169"/>
      <c r="AZ112" s="1170"/>
      <c r="BA112" s="1059"/>
      <c r="BB112" s="1061"/>
      <c r="DU112" s="142"/>
      <c r="DV112" s="61" t="s">
        <v>211</v>
      </c>
      <c r="DW112" s="61" t="s">
        <v>535</v>
      </c>
      <c r="EA112" s="61" t="s">
        <v>207</v>
      </c>
    </row>
    <row r="113" spans="1:131" ht="11.25" customHeight="1">
      <c r="A113" s="1144"/>
      <c r="B113" s="1145"/>
      <c r="C113" s="1145"/>
      <c r="D113" s="1145"/>
      <c r="E113" s="1145"/>
      <c r="F113" s="1145"/>
      <c r="G113" s="1146"/>
      <c r="H113" s="1098"/>
      <c r="I113" s="1096"/>
      <c r="J113" s="1096"/>
      <c r="K113" s="1096"/>
      <c r="L113" s="1096"/>
      <c r="M113" s="1097"/>
      <c r="N113" s="1155"/>
      <c r="O113" s="573"/>
      <c r="P113" s="573"/>
      <c r="Q113" s="573"/>
      <c r="R113" s="573"/>
      <c r="S113" s="573"/>
      <c r="T113" s="573"/>
      <c r="U113" s="573"/>
      <c r="V113" s="573"/>
      <c r="W113" s="573"/>
      <c r="X113" s="573"/>
      <c r="Y113" s="573"/>
      <c r="Z113" s="573"/>
      <c r="AA113" s="573"/>
      <c r="AB113" s="573"/>
      <c r="AC113" s="573"/>
      <c r="AD113" s="574"/>
      <c r="AE113" s="1182"/>
      <c r="AF113" s="1165"/>
      <c r="AG113" s="1183"/>
      <c r="AH113" s="1214"/>
      <c r="AI113" s="1164"/>
      <c r="AJ113" s="1164"/>
      <c r="AK113" s="1164"/>
      <c r="AL113" s="1164"/>
      <c r="AM113" s="1164"/>
      <c r="AN113" s="1164"/>
      <c r="AO113" s="1164"/>
      <c r="AP113" s="1164"/>
      <c r="AQ113" s="1164"/>
      <c r="AR113" s="1164"/>
      <c r="AS113" s="1164"/>
      <c r="AT113" s="1164"/>
      <c r="AU113" s="1164"/>
      <c r="AV113" s="1164"/>
      <c r="AW113" s="1164"/>
      <c r="AX113" s="1215"/>
      <c r="AY113" s="1171"/>
      <c r="AZ113" s="1172"/>
      <c r="BA113" s="1062"/>
      <c r="BB113" s="1064"/>
      <c r="DU113" s="142"/>
      <c r="DV113" s="61" t="s">
        <v>214</v>
      </c>
      <c r="DW113" s="61" t="s">
        <v>536</v>
      </c>
      <c r="EA113" s="61" t="s">
        <v>211</v>
      </c>
    </row>
    <row r="114" spans="1:131" ht="11.25" customHeight="1">
      <c r="A114" s="1144"/>
      <c r="B114" s="1145"/>
      <c r="C114" s="1145"/>
      <c r="D114" s="1145"/>
      <c r="E114" s="1145"/>
      <c r="F114" s="1145"/>
      <c r="G114" s="1146"/>
      <c r="H114" s="430" t="s">
        <v>131</v>
      </c>
      <c r="I114" s="1096"/>
      <c r="J114" s="1096"/>
      <c r="K114" s="1096"/>
      <c r="L114" s="1096"/>
      <c r="M114" s="1097"/>
      <c r="N114" s="1184" t="s">
        <v>505</v>
      </c>
      <c r="O114" s="1185"/>
      <c r="P114" s="1211" t="str">
        <f>VLOOKUP("専任取引士"&amp;ROUNDUP(ROW($A109)/11,0),sentori,12,FALSE)&amp;""</f>
        <v/>
      </c>
      <c r="Q114" s="1211"/>
      <c r="R114" s="1211"/>
      <c r="S114" s="1211"/>
      <c r="T114" s="1211"/>
      <c r="U114" s="1211"/>
      <c r="V114" s="1211"/>
      <c r="W114" s="1211"/>
      <c r="X114" s="1211"/>
      <c r="Y114" s="1211"/>
      <c r="Z114" s="1180"/>
      <c r="AA114" s="1180"/>
      <c r="AB114" s="1180"/>
      <c r="AC114" s="1180"/>
      <c r="AD114" s="1180"/>
      <c r="AE114" s="1180"/>
      <c r="AF114" s="1180"/>
      <c r="AG114" s="1180"/>
      <c r="AH114" s="1180"/>
      <c r="AI114" s="1180"/>
      <c r="AJ114" s="1180"/>
      <c r="AK114" s="1180"/>
      <c r="AL114" s="1180"/>
      <c r="AM114" s="1180"/>
      <c r="AN114" s="1180"/>
      <c r="AO114" s="1180"/>
      <c r="AP114" s="1180"/>
      <c r="AQ114" s="1180"/>
      <c r="AR114" s="1180"/>
      <c r="AS114" s="1180"/>
      <c r="AT114" s="1180"/>
      <c r="AU114" s="1180"/>
      <c r="AV114" s="1180"/>
      <c r="AW114" s="1180"/>
      <c r="AX114" s="1180"/>
      <c r="AY114" s="1180"/>
      <c r="AZ114" s="1180"/>
      <c r="BA114" s="1180"/>
      <c r="BB114" s="1186"/>
      <c r="DU114" s="143"/>
      <c r="DV114" s="61" t="s">
        <v>218</v>
      </c>
      <c r="DW114" s="61" t="s">
        <v>537</v>
      </c>
      <c r="EA114" s="61" t="s">
        <v>214</v>
      </c>
    </row>
    <row r="115" spans="1:131" ht="11.25" customHeight="1">
      <c r="A115" s="1144"/>
      <c r="B115" s="1145"/>
      <c r="C115" s="1145"/>
      <c r="D115" s="1145"/>
      <c r="E115" s="1145"/>
      <c r="F115" s="1145"/>
      <c r="G115" s="1146"/>
      <c r="H115" s="1098"/>
      <c r="I115" s="1096"/>
      <c r="J115" s="1096"/>
      <c r="K115" s="1096"/>
      <c r="L115" s="1096"/>
      <c r="M115" s="1097"/>
      <c r="N115" s="1178" t="str">
        <f>IF(ISBLANK(VLOOKUP("専任取引士"&amp;ROUNDUP(ROW($A109)/11,0),sentori,11,FALSE)),VLOOKUP("専任取引士"&amp;ROUNDUP(ROW($A109)/11,0),sentori,13,FALSE)&amp;VLOOKUP("専任取引士"&amp;ROUNDUP(ROW($A109)/11,0),sentori,14,FALSE)&amp;VLOOKUP("専任取引士"&amp;ROUNDUP(ROW($A109)/11,0),sentori,15,FALSE)&amp;VLOOKUP("専任取引士"&amp;ROUNDUP(ROW($A109)/11,0),sentori,16,FALSE)&amp;"　"&amp;VLOOKUP("専任取引士"&amp;ROUNDUP(ROW($A109)/11,0),sentori,17,FALSE),VLOOKUP("専任取引士"&amp;ROUNDUP(ROW($A109)/11,0),sentori,18,FALSE))</f>
        <v>　</v>
      </c>
      <c r="O115" s="571"/>
      <c r="P115" s="571"/>
      <c r="Q115" s="571"/>
      <c r="R115" s="571"/>
      <c r="S115" s="571"/>
      <c r="T115" s="571"/>
      <c r="U115" s="571"/>
      <c r="V115" s="571"/>
      <c r="W115" s="571"/>
      <c r="X115" s="571"/>
      <c r="Y115" s="571"/>
      <c r="Z115" s="571"/>
      <c r="AA115" s="571"/>
      <c r="AB115" s="571"/>
      <c r="AC115" s="571"/>
      <c r="AD115" s="571"/>
      <c r="AE115" s="571"/>
      <c r="AF115" s="571"/>
      <c r="AG115" s="571"/>
      <c r="AH115" s="571"/>
      <c r="AI115" s="571"/>
      <c r="AJ115" s="571"/>
      <c r="AK115" s="571"/>
      <c r="AL115" s="571"/>
      <c r="AM115" s="571"/>
      <c r="AN115" s="571"/>
      <c r="AO115" s="571"/>
      <c r="AP115" s="571"/>
      <c r="AQ115" s="571"/>
      <c r="AR115" s="571"/>
      <c r="AS115" s="571"/>
      <c r="AT115" s="571"/>
      <c r="AU115" s="571"/>
      <c r="AV115" s="571"/>
      <c r="AW115" s="571"/>
      <c r="AX115" s="571"/>
      <c r="AY115" s="571"/>
      <c r="AZ115" s="571"/>
      <c r="BA115" s="571"/>
      <c r="BB115" s="1187"/>
      <c r="DU115" s="143"/>
      <c r="DV115" s="61" t="s">
        <v>221</v>
      </c>
      <c r="DW115" s="61" t="s">
        <v>538</v>
      </c>
      <c r="EA115" s="61" t="s">
        <v>218</v>
      </c>
    </row>
    <row r="116" spans="1:131" ht="11.25" customHeight="1">
      <c r="A116" s="1144"/>
      <c r="B116" s="1145"/>
      <c r="C116" s="1145"/>
      <c r="D116" s="1145"/>
      <c r="E116" s="1145"/>
      <c r="F116" s="1145"/>
      <c r="G116" s="1146"/>
      <c r="H116" s="1204"/>
      <c r="I116" s="401"/>
      <c r="J116" s="401"/>
      <c r="K116" s="401"/>
      <c r="L116" s="401"/>
      <c r="M116" s="1173"/>
      <c r="N116" s="1178"/>
      <c r="O116" s="571"/>
      <c r="P116" s="571"/>
      <c r="Q116" s="571"/>
      <c r="R116" s="571"/>
      <c r="S116" s="571"/>
      <c r="T116" s="571"/>
      <c r="U116" s="571"/>
      <c r="V116" s="571"/>
      <c r="W116" s="571"/>
      <c r="X116" s="571"/>
      <c r="Y116" s="571"/>
      <c r="Z116" s="571"/>
      <c r="AA116" s="571"/>
      <c r="AB116" s="571"/>
      <c r="AC116" s="571"/>
      <c r="AD116" s="571"/>
      <c r="AE116" s="571"/>
      <c r="AF116" s="571"/>
      <c r="AG116" s="571"/>
      <c r="AH116" s="571"/>
      <c r="AI116" s="571"/>
      <c r="AJ116" s="571"/>
      <c r="AK116" s="571"/>
      <c r="AL116" s="571"/>
      <c r="AM116" s="571"/>
      <c r="AN116" s="571"/>
      <c r="AO116" s="571"/>
      <c r="AP116" s="571"/>
      <c r="AQ116" s="571"/>
      <c r="AR116" s="571"/>
      <c r="AS116" s="571"/>
      <c r="AT116" s="571"/>
      <c r="AU116" s="571"/>
      <c r="AV116" s="571"/>
      <c r="AW116" s="571"/>
      <c r="AX116" s="571"/>
      <c r="AY116" s="571"/>
      <c r="AZ116" s="571"/>
      <c r="BA116" s="571"/>
      <c r="BB116" s="1187"/>
      <c r="DU116" s="142"/>
      <c r="DV116" s="61" t="s">
        <v>231</v>
      </c>
      <c r="DW116" s="61" t="s">
        <v>539</v>
      </c>
      <c r="EA116" s="61" t="s">
        <v>221</v>
      </c>
    </row>
    <row r="117" spans="1:131" ht="11.25" customHeight="1">
      <c r="A117" s="1144"/>
      <c r="B117" s="1145"/>
      <c r="C117" s="1145"/>
      <c r="D117" s="1145"/>
      <c r="E117" s="1145"/>
      <c r="F117" s="1145"/>
      <c r="G117" s="1146"/>
      <c r="H117" s="1098"/>
      <c r="I117" s="1096"/>
      <c r="J117" s="1096"/>
      <c r="K117" s="1096"/>
      <c r="L117" s="1096"/>
      <c r="M117" s="1097"/>
      <c r="N117" s="1155"/>
      <c r="O117" s="573"/>
      <c r="P117" s="573"/>
      <c r="Q117" s="573"/>
      <c r="R117" s="573"/>
      <c r="S117" s="573"/>
      <c r="T117" s="573"/>
      <c r="U117" s="573"/>
      <c r="V117" s="573"/>
      <c r="W117" s="573"/>
      <c r="X117" s="573"/>
      <c r="Y117" s="573"/>
      <c r="Z117" s="573"/>
      <c r="AA117" s="573"/>
      <c r="AB117" s="573"/>
      <c r="AC117" s="573"/>
      <c r="AD117" s="573"/>
      <c r="AE117" s="573"/>
      <c r="AF117" s="573"/>
      <c r="AG117" s="573"/>
      <c r="AH117" s="573"/>
      <c r="AI117" s="573"/>
      <c r="AJ117" s="573"/>
      <c r="AK117" s="573"/>
      <c r="AL117" s="573"/>
      <c r="AM117" s="573"/>
      <c r="AN117" s="573"/>
      <c r="AO117" s="573"/>
      <c r="AP117" s="573"/>
      <c r="AQ117" s="573"/>
      <c r="AR117" s="573"/>
      <c r="AS117" s="573"/>
      <c r="AT117" s="573"/>
      <c r="AU117" s="573"/>
      <c r="AV117" s="573"/>
      <c r="AW117" s="573"/>
      <c r="AX117" s="573"/>
      <c r="AY117" s="573"/>
      <c r="AZ117" s="573"/>
      <c r="BA117" s="573"/>
      <c r="BB117" s="1188"/>
      <c r="DU117" s="142"/>
      <c r="DV117" s="61" t="s">
        <v>224</v>
      </c>
      <c r="DW117" s="61" t="s">
        <v>540</v>
      </c>
      <c r="EA117" s="61" t="s">
        <v>231</v>
      </c>
    </row>
    <row r="118" spans="1:131" ht="11.25" customHeight="1">
      <c r="A118" s="1144"/>
      <c r="B118" s="1145"/>
      <c r="C118" s="1145"/>
      <c r="D118" s="1145"/>
      <c r="E118" s="1145"/>
      <c r="F118" s="1145"/>
      <c r="G118" s="1146"/>
      <c r="H118" s="457" t="s">
        <v>227</v>
      </c>
      <c r="I118" s="373"/>
      <c r="J118" s="373"/>
      <c r="K118" s="373"/>
      <c r="L118" s="373"/>
      <c r="M118" s="483"/>
      <c r="N118" s="1190" t="s">
        <v>498</v>
      </c>
      <c r="O118" s="1194" t="str">
        <f>IF(ISBLANK(VLOOKUP("専任取引士"&amp;ROUNDUP(ROW($A109)/11,0),sentori,20,FALSE)),"",VLOOKUP("専任取引士"&amp;ROUNDUP(ROW($A109)/11,0),sentori,20,FALSE))</f>
        <v/>
      </c>
      <c r="P118" s="1194"/>
      <c r="Q118" s="1194"/>
      <c r="R118" s="1194"/>
      <c r="S118" s="1194"/>
      <c r="T118" s="1194"/>
      <c r="U118" s="1194"/>
      <c r="V118" s="1196" t="s">
        <v>499</v>
      </c>
      <c r="W118" s="1180" t="s">
        <v>500</v>
      </c>
      <c r="X118" s="1185"/>
      <c r="Y118" s="1192" t="str">
        <f>IF(ISBLANK(VLOOKUP("専任取引士"&amp;ROUNDUP(ROW($A109)/11,0),sentori,21,FALSE)),"",VLOOKUP("専任取引士"&amp;ROUNDUP(ROW($A109)/11,0),sentori,21,FALSE))</f>
        <v/>
      </c>
      <c r="Z118" s="1192"/>
      <c r="AA118" s="1192"/>
      <c r="AB118" s="1192"/>
      <c r="AC118" s="1192"/>
      <c r="AD118" s="1192"/>
      <c r="AE118" s="1192"/>
      <c r="AF118" s="1192"/>
      <c r="AG118" s="1180" t="s">
        <v>501</v>
      </c>
      <c r="AH118" s="1198"/>
      <c r="AI118" s="1179" t="s">
        <v>507</v>
      </c>
      <c r="AJ118" s="1180"/>
      <c r="AK118" s="1180"/>
      <c r="AL118" s="1180"/>
      <c r="AM118" s="1181"/>
      <c r="AN118" s="1202" t="str">
        <f>IF(ISBLANK(VLOOKUP("専任取引士"&amp;ROUNDUP(ROW($A109)/11,0),sentori,22,FALSE)),"",TEXT(VLOOKUP("専任取引士"&amp;ROUNDUP(ROW($A109)/11,0),sentori,22,FALSE),"ggg"))</f>
        <v/>
      </c>
      <c r="AO118" s="1194"/>
      <c r="AP118" s="1194"/>
      <c r="AQ118" s="1192" t="str">
        <f>IF(ISBLANK(VLOOKUP("専任取引士"&amp;ROUNDUP(ROW($A109)/11,0),sentori,22,FALSE)),"",TEXT(VLOOKUP("専任取引士"&amp;ROUNDUP(ROW($A109)/11,0),sentori,22,FALSE),"e"))</f>
        <v/>
      </c>
      <c r="AR118" s="1192"/>
      <c r="AS118" s="1180" t="s">
        <v>197</v>
      </c>
      <c r="AT118" s="1180"/>
      <c r="AU118" s="1192" t="str">
        <f>IF(ISBLANK(VLOOKUP("専任取引士"&amp;ROUNDUP(ROW($A109)/11,0),sentori,22,FALSE)),"",MONTH(VLOOKUP("専任取引士"&amp;ROUNDUP(ROW($A109)/11,0),sentori,22,FALSE)))</f>
        <v/>
      </c>
      <c r="AV118" s="1192"/>
      <c r="AW118" s="1180" t="s">
        <v>198</v>
      </c>
      <c r="AX118" s="1180"/>
      <c r="AY118" s="1192" t="str">
        <f>IF(ISBLANK(VLOOKUP("専任取引士"&amp;ROUNDUP(ROW($A109)/11,0),sentori,22,FALSE)),"",DAY(VLOOKUP("専任取引士"&amp;ROUNDUP(ROW($A109)/11,0),sentori,22,FALSE)))</f>
        <v/>
      </c>
      <c r="AZ118" s="1192"/>
      <c r="BA118" s="1180" t="s">
        <v>199</v>
      </c>
      <c r="BB118" s="1186"/>
      <c r="DU118" s="142"/>
      <c r="DV118" s="61" t="s">
        <v>229</v>
      </c>
      <c r="DW118" s="61" t="s">
        <v>541</v>
      </c>
      <c r="EA118" s="61" t="s">
        <v>224</v>
      </c>
    </row>
    <row r="119" spans="1:131" ht="11.25" customHeight="1" thickBot="1">
      <c r="A119" s="1147"/>
      <c r="B119" s="1148"/>
      <c r="C119" s="1148"/>
      <c r="D119" s="1148"/>
      <c r="E119" s="1148"/>
      <c r="F119" s="1148"/>
      <c r="G119" s="1149"/>
      <c r="H119" s="430"/>
      <c r="I119" s="431"/>
      <c r="J119" s="431"/>
      <c r="K119" s="431"/>
      <c r="L119" s="431"/>
      <c r="M119" s="432"/>
      <c r="N119" s="1191"/>
      <c r="O119" s="1195"/>
      <c r="P119" s="1195"/>
      <c r="Q119" s="1195"/>
      <c r="R119" s="1195"/>
      <c r="S119" s="1195"/>
      <c r="T119" s="1195"/>
      <c r="U119" s="1195"/>
      <c r="V119" s="1197"/>
      <c r="W119" s="1130"/>
      <c r="X119" s="1130"/>
      <c r="Y119" s="1193"/>
      <c r="Z119" s="1193"/>
      <c r="AA119" s="1193"/>
      <c r="AB119" s="1193"/>
      <c r="AC119" s="1193"/>
      <c r="AD119" s="1193"/>
      <c r="AE119" s="1193"/>
      <c r="AF119" s="1193"/>
      <c r="AG119" s="1130"/>
      <c r="AH119" s="1199"/>
      <c r="AI119" s="1200"/>
      <c r="AJ119" s="1119"/>
      <c r="AK119" s="1119"/>
      <c r="AL119" s="1119"/>
      <c r="AM119" s="1201"/>
      <c r="AN119" s="1203"/>
      <c r="AO119" s="1195"/>
      <c r="AP119" s="1195"/>
      <c r="AQ119" s="1193"/>
      <c r="AR119" s="1193"/>
      <c r="AS119" s="1119"/>
      <c r="AT119" s="1119"/>
      <c r="AU119" s="1193"/>
      <c r="AV119" s="1193"/>
      <c r="AW119" s="1119"/>
      <c r="AX119" s="1119"/>
      <c r="AY119" s="1193"/>
      <c r="AZ119" s="1193"/>
      <c r="BA119" s="1119"/>
      <c r="BB119" s="1124"/>
      <c r="DU119" s="142"/>
      <c r="DV119" s="61" t="s">
        <v>233</v>
      </c>
      <c r="DW119" s="61" t="s">
        <v>542</v>
      </c>
      <c r="EA119" s="61" t="s">
        <v>229</v>
      </c>
    </row>
    <row r="120" spans="1:131" ht="11.25" customHeight="1">
      <c r="A120" s="1019"/>
      <c r="B120" s="1019"/>
      <c r="C120" s="1019"/>
      <c r="D120" s="1019"/>
      <c r="E120" s="1019"/>
      <c r="F120" s="1019"/>
      <c r="G120" s="1019"/>
      <c r="H120" s="1019"/>
      <c r="I120" s="1019"/>
      <c r="J120" s="1019"/>
      <c r="K120" s="1019"/>
      <c r="L120" s="1019"/>
      <c r="M120" s="1019"/>
      <c r="N120" s="1019"/>
      <c r="O120" s="1019"/>
      <c r="P120" s="1019"/>
      <c r="Q120" s="1019"/>
      <c r="R120" s="1019"/>
      <c r="S120" s="1019"/>
      <c r="T120" s="1019"/>
      <c r="U120" s="1019"/>
      <c r="V120" s="1019"/>
      <c r="W120" s="1019"/>
      <c r="X120" s="1019"/>
      <c r="Y120" s="1019"/>
      <c r="Z120" s="1019"/>
      <c r="AA120" s="1019"/>
      <c r="AB120" s="1019"/>
      <c r="AC120" s="1019"/>
      <c r="AD120" s="1019"/>
      <c r="AE120" s="1019"/>
      <c r="AF120" s="1019"/>
      <c r="AG120" s="1019"/>
      <c r="AH120" s="1019"/>
      <c r="AI120" s="1019"/>
      <c r="AJ120" s="1019"/>
      <c r="AK120" s="1019"/>
      <c r="AL120" s="1019"/>
      <c r="AM120" s="1019"/>
      <c r="AN120" s="1019"/>
      <c r="AO120" s="1019"/>
      <c r="AP120" s="1019"/>
      <c r="AQ120" s="1019"/>
      <c r="AR120" s="1019"/>
      <c r="AS120" s="1019"/>
      <c r="AT120" s="1019"/>
      <c r="AU120" s="1019"/>
      <c r="AV120" s="1019"/>
      <c r="AW120" s="1019"/>
      <c r="AX120" s="1019"/>
      <c r="AY120" s="1019"/>
      <c r="AZ120" s="1019"/>
      <c r="BA120" s="1019"/>
      <c r="BB120" s="1019"/>
    </row>
    <row r="121" spans="1:131" ht="11.25" customHeight="1">
      <c r="A121" s="372"/>
      <c r="B121" s="372"/>
      <c r="C121" s="372"/>
      <c r="D121" s="372"/>
      <c r="E121" s="372"/>
      <c r="F121" s="372"/>
      <c r="G121" s="372"/>
      <c r="H121" s="372"/>
      <c r="I121" s="372"/>
      <c r="J121" s="372"/>
      <c r="K121" s="372"/>
      <c r="L121" s="372"/>
      <c r="M121" s="372"/>
      <c r="N121" s="372"/>
      <c r="O121" s="372"/>
      <c r="P121" s="372"/>
      <c r="Q121" s="372"/>
      <c r="R121" s="372"/>
      <c r="S121" s="372"/>
      <c r="T121" s="372"/>
      <c r="U121" s="372"/>
      <c r="V121" s="372"/>
      <c r="W121" s="372"/>
      <c r="X121" s="372"/>
      <c r="Y121" s="372"/>
      <c r="Z121" s="372"/>
      <c r="AA121" s="372"/>
      <c r="AB121" s="372"/>
      <c r="AC121" s="372"/>
      <c r="AD121" s="372"/>
      <c r="AE121" s="372"/>
      <c r="AF121" s="372"/>
      <c r="AG121" s="372"/>
      <c r="AH121" s="372"/>
      <c r="AI121" s="372"/>
      <c r="AJ121" s="372"/>
      <c r="AK121" s="372"/>
      <c r="AL121" s="372"/>
      <c r="AM121" s="372"/>
      <c r="AN121" s="372"/>
      <c r="AO121" s="372"/>
      <c r="AP121" s="454"/>
      <c r="AQ121" s="622"/>
      <c r="AR121" s="623"/>
      <c r="AS121" s="623"/>
      <c r="AT121" s="624"/>
      <c r="AU121" s="622"/>
      <c r="AV121" s="623"/>
      <c r="AW121" s="623"/>
      <c r="AX121" s="624"/>
      <c r="AY121" s="622"/>
      <c r="AZ121" s="623"/>
      <c r="BA121" s="623"/>
      <c r="BB121" s="624"/>
    </row>
    <row r="122" spans="1:131" ht="11.25" customHeight="1">
      <c r="A122" s="372"/>
      <c r="B122" s="372"/>
      <c r="C122" s="372"/>
      <c r="D122" s="372"/>
      <c r="E122" s="372"/>
      <c r="F122" s="372"/>
      <c r="G122" s="372"/>
      <c r="H122" s="372"/>
      <c r="I122" s="372"/>
      <c r="J122" s="372"/>
      <c r="K122" s="372"/>
      <c r="L122" s="372"/>
      <c r="M122" s="372"/>
      <c r="N122" s="372"/>
      <c r="O122" s="372"/>
      <c r="P122" s="372"/>
      <c r="Q122" s="372"/>
      <c r="R122" s="372"/>
      <c r="S122" s="372"/>
      <c r="T122" s="372"/>
      <c r="U122" s="372"/>
      <c r="V122" s="372"/>
      <c r="W122" s="372"/>
      <c r="X122" s="372"/>
      <c r="Y122" s="372"/>
      <c r="Z122" s="372"/>
      <c r="AA122" s="372"/>
      <c r="AB122" s="372"/>
      <c r="AC122" s="372"/>
      <c r="AD122" s="372"/>
      <c r="AE122" s="372"/>
      <c r="AF122" s="372"/>
      <c r="AG122" s="372"/>
      <c r="AH122" s="372"/>
      <c r="AI122" s="372"/>
      <c r="AJ122" s="372"/>
      <c r="AK122" s="372"/>
      <c r="AL122" s="372"/>
      <c r="AM122" s="372"/>
      <c r="AN122" s="372"/>
      <c r="AO122" s="372"/>
      <c r="AP122" s="454"/>
      <c r="AQ122" s="625"/>
      <c r="AR122" s="598"/>
      <c r="AS122" s="598"/>
      <c r="AT122" s="626"/>
      <c r="AU122" s="625"/>
      <c r="AV122" s="598"/>
      <c r="AW122" s="598"/>
      <c r="AX122" s="626"/>
      <c r="AY122" s="625"/>
      <c r="AZ122" s="598"/>
      <c r="BA122" s="598"/>
      <c r="BB122" s="626"/>
    </row>
    <row r="123" spans="1:131" ht="15" customHeight="1">
      <c r="A123" s="372"/>
      <c r="B123" s="372"/>
      <c r="C123" s="372"/>
      <c r="D123" s="372"/>
      <c r="E123" s="372"/>
      <c r="F123" s="372"/>
      <c r="G123" s="372"/>
      <c r="H123" s="372"/>
      <c r="I123" s="372"/>
      <c r="J123" s="372"/>
      <c r="K123" s="372"/>
      <c r="L123" s="372"/>
      <c r="M123" s="372"/>
      <c r="N123" s="372"/>
      <c r="O123" s="372"/>
      <c r="P123" s="372"/>
      <c r="Q123" s="372"/>
      <c r="R123" s="372"/>
      <c r="S123" s="372"/>
      <c r="T123" s="372"/>
      <c r="U123" s="372"/>
      <c r="V123" s="372"/>
      <c r="W123" s="372"/>
      <c r="X123" s="372"/>
      <c r="Y123" s="372"/>
      <c r="Z123" s="372"/>
      <c r="AA123" s="372"/>
      <c r="AB123" s="372"/>
      <c r="AC123" s="372"/>
      <c r="AD123" s="372"/>
      <c r="AE123" s="372"/>
      <c r="AF123" s="372"/>
      <c r="AG123" s="372"/>
      <c r="AH123" s="372"/>
      <c r="AI123" s="372"/>
      <c r="AJ123" s="372"/>
      <c r="AK123" s="372"/>
      <c r="AL123" s="372"/>
      <c r="AM123" s="372"/>
      <c r="AN123" s="372"/>
      <c r="AO123" s="372"/>
      <c r="AP123" s="454"/>
      <c r="AQ123" s="627"/>
      <c r="AR123" s="628"/>
      <c r="AS123" s="628"/>
      <c r="AT123" s="629"/>
      <c r="AU123" s="627"/>
      <c r="AV123" s="628"/>
      <c r="AW123" s="628"/>
      <c r="AX123" s="629"/>
      <c r="AY123" s="627"/>
      <c r="AZ123" s="628"/>
      <c r="BA123" s="628"/>
      <c r="BB123" s="629"/>
    </row>
  </sheetData>
  <mergeCells count="369">
    <mergeCell ref="AH90:AX91"/>
    <mergeCell ref="AQ74:AR75"/>
    <mergeCell ref="AS74:AT75"/>
    <mergeCell ref="AU74:AV75"/>
    <mergeCell ref="AW74:AX75"/>
    <mergeCell ref="AU32:AV34"/>
    <mergeCell ref="AW32:AX34"/>
    <mergeCell ref="AQ85:AR86"/>
    <mergeCell ref="AS85:AT86"/>
    <mergeCell ref="AU85:AV86"/>
    <mergeCell ref="AW85:AX86"/>
    <mergeCell ref="AH79:AX80"/>
    <mergeCell ref="AS87:AT89"/>
    <mergeCell ref="AU87:AV89"/>
    <mergeCell ref="AW87:AX89"/>
    <mergeCell ref="N71:BB73"/>
    <mergeCell ref="P70:Y70"/>
    <mergeCell ref="AY63:AZ64"/>
    <mergeCell ref="BA63:BB64"/>
    <mergeCell ref="AY65:AZ69"/>
    <mergeCell ref="BA65:BB69"/>
    <mergeCell ref="AY54:AZ58"/>
    <mergeCell ref="BA54:BB58"/>
    <mergeCell ref="BA41:BB42"/>
    <mergeCell ref="AH24:AX25"/>
    <mergeCell ref="P26:Y26"/>
    <mergeCell ref="AH35:AX36"/>
    <mergeCell ref="P37:Y37"/>
    <mergeCell ref="AH46:AX47"/>
    <mergeCell ref="P48:Y48"/>
    <mergeCell ref="AH57:AX58"/>
    <mergeCell ref="P59:Y59"/>
    <mergeCell ref="AH68:AX69"/>
    <mergeCell ref="AQ63:AR64"/>
    <mergeCell ref="AS63:AT64"/>
    <mergeCell ref="AU63:AV64"/>
    <mergeCell ref="AW63:AX64"/>
    <mergeCell ref="AW65:AX67"/>
    <mergeCell ref="AU54:AV56"/>
    <mergeCell ref="AW54:AX56"/>
    <mergeCell ref="AU43:AV45"/>
    <mergeCell ref="AW43:AX45"/>
    <mergeCell ref="AE43:AF45"/>
    <mergeCell ref="AG43:AJ45"/>
    <mergeCell ref="AK43:AN45"/>
    <mergeCell ref="AO43:AP45"/>
    <mergeCell ref="AQ43:AR45"/>
    <mergeCell ref="AS43:AT45"/>
    <mergeCell ref="AQ118:AR119"/>
    <mergeCell ref="AS118:AT119"/>
    <mergeCell ref="AU118:AV119"/>
    <mergeCell ref="AW118:AX119"/>
    <mergeCell ref="AY118:AZ119"/>
    <mergeCell ref="BA118:BB119"/>
    <mergeCell ref="H118:M119"/>
    <mergeCell ref="N118:N119"/>
    <mergeCell ref="O118:U119"/>
    <mergeCell ref="V118:V119"/>
    <mergeCell ref="W118:X119"/>
    <mergeCell ref="Y118:AF119"/>
    <mergeCell ref="AG118:AH119"/>
    <mergeCell ref="AI118:AM119"/>
    <mergeCell ref="AN118:AP119"/>
    <mergeCell ref="AU96:AV97"/>
    <mergeCell ref="AW96:AX97"/>
    <mergeCell ref="AY96:AZ97"/>
    <mergeCell ref="BA96:BB97"/>
    <mergeCell ref="H96:M97"/>
    <mergeCell ref="AY107:AZ108"/>
    <mergeCell ref="BA107:BB108"/>
    <mergeCell ref="AU109:AV111"/>
    <mergeCell ref="AW109:AX111"/>
    <mergeCell ref="AY109:AZ113"/>
    <mergeCell ref="BA109:BB113"/>
    <mergeCell ref="H107:M108"/>
    <mergeCell ref="N107:N108"/>
    <mergeCell ref="O107:U108"/>
    <mergeCell ref="V107:V108"/>
    <mergeCell ref="W107:X108"/>
    <mergeCell ref="Y107:AF108"/>
    <mergeCell ref="AG107:AH108"/>
    <mergeCell ref="AI107:AM108"/>
    <mergeCell ref="AN107:AP108"/>
    <mergeCell ref="AQ109:AR111"/>
    <mergeCell ref="AS109:AT111"/>
    <mergeCell ref="H111:M113"/>
    <mergeCell ref="N111:AD113"/>
    <mergeCell ref="O96:U97"/>
    <mergeCell ref="V96:V97"/>
    <mergeCell ref="W96:X97"/>
    <mergeCell ref="Y96:AF97"/>
    <mergeCell ref="AG96:AH97"/>
    <mergeCell ref="AI96:AM97"/>
    <mergeCell ref="AN96:AP97"/>
    <mergeCell ref="AQ98:AR100"/>
    <mergeCell ref="AS98:AT100"/>
    <mergeCell ref="AS96:AT97"/>
    <mergeCell ref="N103:O103"/>
    <mergeCell ref="Z103:BB103"/>
    <mergeCell ref="N104:BB106"/>
    <mergeCell ref="AU98:AV100"/>
    <mergeCell ref="AW98:AX100"/>
    <mergeCell ref="AY98:AZ102"/>
    <mergeCell ref="H114:M117"/>
    <mergeCell ref="N114:O114"/>
    <mergeCell ref="Z114:BB114"/>
    <mergeCell ref="N115:BB117"/>
    <mergeCell ref="BA98:BB102"/>
    <mergeCell ref="AQ107:AR108"/>
    <mergeCell ref="AS107:AT108"/>
    <mergeCell ref="AU107:AV108"/>
    <mergeCell ref="AW107:AX108"/>
    <mergeCell ref="AE112:AG113"/>
    <mergeCell ref="AH101:AX102"/>
    <mergeCell ref="P103:Y103"/>
    <mergeCell ref="AH112:AX113"/>
    <mergeCell ref="P114:Y114"/>
    <mergeCell ref="V85:V86"/>
    <mergeCell ref="W85:X86"/>
    <mergeCell ref="Y85:AF86"/>
    <mergeCell ref="AG85:AH86"/>
    <mergeCell ref="AI85:AM86"/>
    <mergeCell ref="AN85:AP86"/>
    <mergeCell ref="A109:G119"/>
    <mergeCell ref="H109:M110"/>
    <mergeCell ref="N109:AD110"/>
    <mergeCell ref="AE109:AF111"/>
    <mergeCell ref="AG109:AJ111"/>
    <mergeCell ref="AK109:AN111"/>
    <mergeCell ref="AO109:AP111"/>
    <mergeCell ref="A98:G108"/>
    <mergeCell ref="H98:M99"/>
    <mergeCell ref="N98:AD99"/>
    <mergeCell ref="AE98:AF100"/>
    <mergeCell ref="AG98:AJ100"/>
    <mergeCell ref="AK98:AN100"/>
    <mergeCell ref="AO98:AP100"/>
    <mergeCell ref="H100:M102"/>
    <mergeCell ref="N100:AD102"/>
    <mergeCell ref="AE101:AG102"/>
    <mergeCell ref="H103:M106"/>
    <mergeCell ref="P81:Y81"/>
    <mergeCell ref="A87:G97"/>
    <mergeCell ref="H87:M88"/>
    <mergeCell ref="N87:AD88"/>
    <mergeCell ref="AE87:AF89"/>
    <mergeCell ref="AG87:AJ89"/>
    <mergeCell ref="AK87:AN89"/>
    <mergeCell ref="AO87:AP89"/>
    <mergeCell ref="AQ87:AR89"/>
    <mergeCell ref="H89:M91"/>
    <mergeCell ref="N89:AD91"/>
    <mergeCell ref="AE90:AG91"/>
    <mergeCell ref="H92:M95"/>
    <mergeCell ref="N92:O92"/>
    <mergeCell ref="Z92:BB92"/>
    <mergeCell ref="N93:BB95"/>
    <mergeCell ref="AQ96:AR97"/>
    <mergeCell ref="P92:Y92"/>
    <mergeCell ref="N96:N97"/>
    <mergeCell ref="H85:M86"/>
    <mergeCell ref="N85:N86"/>
    <mergeCell ref="O85:U86"/>
    <mergeCell ref="AY85:AZ86"/>
    <mergeCell ref="BA85:BB86"/>
    <mergeCell ref="H78:M80"/>
    <mergeCell ref="H70:M73"/>
    <mergeCell ref="N70:O70"/>
    <mergeCell ref="Z70:BB70"/>
    <mergeCell ref="AY87:AZ91"/>
    <mergeCell ref="BA87:BB91"/>
    <mergeCell ref="AY74:AZ75"/>
    <mergeCell ref="BA74:BB75"/>
    <mergeCell ref="A120:BB120"/>
    <mergeCell ref="N78:AD80"/>
    <mergeCell ref="AE79:AG80"/>
    <mergeCell ref="H81:M84"/>
    <mergeCell ref="N81:O81"/>
    <mergeCell ref="Z81:BB81"/>
    <mergeCell ref="N82:BB84"/>
    <mergeCell ref="AG76:AJ78"/>
    <mergeCell ref="AK76:AN78"/>
    <mergeCell ref="AO76:AP78"/>
    <mergeCell ref="AQ76:AR78"/>
    <mergeCell ref="AS76:AT78"/>
    <mergeCell ref="AU76:AV78"/>
    <mergeCell ref="AW76:AX78"/>
    <mergeCell ref="AY76:AZ80"/>
    <mergeCell ref="BA76:BB80"/>
    <mergeCell ref="AQ65:AR67"/>
    <mergeCell ref="AS65:AT67"/>
    <mergeCell ref="AU65:AV67"/>
    <mergeCell ref="H67:M69"/>
    <mergeCell ref="A121:AP123"/>
    <mergeCell ref="AQ121:AT123"/>
    <mergeCell ref="AU121:AX123"/>
    <mergeCell ref="AY121:BB123"/>
    <mergeCell ref="H74:M75"/>
    <mergeCell ref="N74:N75"/>
    <mergeCell ref="O74:U75"/>
    <mergeCell ref="V74:V75"/>
    <mergeCell ref="W74:X75"/>
    <mergeCell ref="Y74:AF75"/>
    <mergeCell ref="AG74:AH75"/>
    <mergeCell ref="AI74:AM75"/>
    <mergeCell ref="AN74:AP75"/>
    <mergeCell ref="A76:G86"/>
    <mergeCell ref="H76:M77"/>
    <mergeCell ref="N76:AD77"/>
    <mergeCell ref="AE76:AF78"/>
    <mergeCell ref="A65:G75"/>
    <mergeCell ref="N67:AD69"/>
    <mergeCell ref="AE68:AG69"/>
    <mergeCell ref="O63:U64"/>
    <mergeCell ref="V63:V64"/>
    <mergeCell ref="W63:X64"/>
    <mergeCell ref="Y63:AF64"/>
    <mergeCell ref="AG63:AH64"/>
    <mergeCell ref="AI63:AM64"/>
    <mergeCell ref="AN63:AP64"/>
    <mergeCell ref="H65:M66"/>
    <mergeCell ref="N65:AD66"/>
    <mergeCell ref="AE65:AF67"/>
    <mergeCell ref="AG65:AJ67"/>
    <mergeCell ref="AK65:AN67"/>
    <mergeCell ref="AO65:AP67"/>
    <mergeCell ref="AQ54:AR56"/>
    <mergeCell ref="AS54:AT56"/>
    <mergeCell ref="H56:M58"/>
    <mergeCell ref="N56:AD58"/>
    <mergeCell ref="AE57:AG58"/>
    <mergeCell ref="H59:M62"/>
    <mergeCell ref="N59:O59"/>
    <mergeCell ref="Z59:BB59"/>
    <mergeCell ref="N60:BB62"/>
    <mergeCell ref="AG41:AH42"/>
    <mergeCell ref="AI41:AM42"/>
    <mergeCell ref="AN41:AP42"/>
    <mergeCell ref="A54:G64"/>
    <mergeCell ref="H54:M55"/>
    <mergeCell ref="N54:AD55"/>
    <mergeCell ref="AE54:AF56"/>
    <mergeCell ref="AG54:AJ56"/>
    <mergeCell ref="AK54:AN56"/>
    <mergeCell ref="AO54:AP56"/>
    <mergeCell ref="A43:G53"/>
    <mergeCell ref="H43:M44"/>
    <mergeCell ref="N43:AD44"/>
    <mergeCell ref="H52:M53"/>
    <mergeCell ref="N52:N53"/>
    <mergeCell ref="O52:U53"/>
    <mergeCell ref="V52:V53"/>
    <mergeCell ref="W52:X53"/>
    <mergeCell ref="Y52:AF53"/>
    <mergeCell ref="AG52:AH53"/>
    <mergeCell ref="AI52:AM53"/>
    <mergeCell ref="AN52:AP53"/>
    <mergeCell ref="H63:M64"/>
    <mergeCell ref="N63:N64"/>
    <mergeCell ref="H45:M47"/>
    <mergeCell ref="N45:AD47"/>
    <mergeCell ref="AE46:AG47"/>
    <mergeCell ref="H48:M51"/>
    <mergeCell ref="N48:O48"/>
    <mergeCell ref="Z48:BB48"/>
    <mergeCell ref="N49:BB51"/>
    <mergeCell ref="AQ52:AR53"/>
    <mergeCell ref="AS52:AT53"/>
    <mergeCell ref="AU52:AV53"/>
    <mergeCell ref="AW52:AX53"/>
    <mergeCell ref="AY52:AZ53"/>
    <mergeCell ref="BA52:BB53"/>
    <mergeCell ref="AY43:AZ47"/>
    <mergeCell ref="BA43:BB47"/>
    <mergeCell ref="A32:G42"/>
    <mergeCell ref="H32:M33"/>
    <mergeCell ref="N32:AD33"/>
    <mergeCell ref="AE32:AF34"/>
    <mergeCell ref="AG32:AJ34"/>
    <mergeCell ref="AK32:AN34"/>
    <mergeCell ref="AO32:AP34"/>
    <mergeCell ref="AQ32:AR34"/>
    <mergeCell ref="AS32:AT34"/>
    <mergeCell ref="H37:M40"/>
    <mergeCell ref="N37:O37"/>
    <mergeCell ref="Z37:BB37"/>
    <mergeCell ref="N38:BB40"/>
    <mergeCell ref="H41:M42"/>
    <mergeCell ref="N41:N42"/>
    <mergeCell ref="O41:U42"/>
    <mergeCell ref="V41:V42"/>
    <mergeCell ref="W41:X42"/>
    <mergeCell ref="Y41:AF42"/>
    <mergeCell ref="AQ41:AR42"/>
    <mergeCell ref="AS41:AT42"/>
    <mergeCell ref="AU41:AV42"/>
    <mergeCell ref="AW41:AX42"/>
    <mergeCell ref="AY41:AZ42"/>
    <mergeCell ref="AU30:AV31"/>
    <mergeCell ref="AW30:AX31"/>
    <mergeCell ref="AY30:AZ31"/>
    <mergeCell ref="BA30:BB31"/>
    <mergeCell ref="AY32:AZ36"/>
    <mergeCell ref="BA32:BB36"/>
    <mergeCell ref="H34:M36"/>
    <mergeCell ref="N34:AD36"/>
    <mergeCell ref="AE35:AG36"/>
    <mergeCell ref="O30:U31"/>
    <mergeCell ref="V30:V31"/>
    <mergeCell ref="W30:X31"/>
    <mergeCell ref="Y30:AF31"/>
    <mergeCell ref="AG30:AH31"/>
    <mergeCell ref="AI30:AM31"/>
    <mergeCell ref="AN30:AP31"/>
    <mergeCell ref="AQ30:AR31"/>
    <mergeCell ref="AS30:AT31"/>
    <mergeCell ref="A18:M20"/>
    <mergeCell ref="N18:BB20"/>
    <mergeCell ref="A21:G31"/>
    <mergeCell ref="H21:M22"/>
    <mergeCell ref="N21:AD22"/>
    <mergeCell ref="AE21:AF23"/>
    <mergeCell ref="AG21:AJ23"/>
    <mergeCell ref="AK21:AN23"/>
    <mergeCell ref="AO21:AP23"/>
    <mergeCell ref="AQ21:AR23"/>
    <mergeCell ref="AS21:AT23"/>
    <mergeCell ref="AU21:AV23"/>
    <mergeCell ref="AW21:AX23"/>
    <mergeCell ref="AY21:AZ25"/>
    <mergeCell ref="BA21:BB25"/>
    <mergeCell ref="H23:M25"/>
    <mergeCell ref="N23:AD25"/>
    <mergeCell ref="AE24:AG25"/>
    <mergeCell ref="H26:M29"/>
    <mergeCell ref="N26:O26"/>
    <mergeCell ref="Z26:BB26"/>
    <mergeCell ref="N27:BB29"/>
    <mergeCell ref="H30:M31"/>
    <mergeCell ref="N30:N31"/>
    <mergeCell ref="A12:M14"/>
    <mergeCell ref="N12:AH14"/>
    <mergeCell ref="AI12:AI14"/>
    <mergeCell ref="AJ12:AM14"/>
    <mergeCell ref="AN12:AN14"/>
    <mergeCell ref="AO12:AP14"/>
    <mergeCell ref="AQ12:AZ14"/>
    <mergeCell ref="BA12:BB14"/>
    <mergeCell ref="A15:M17"/>
    <mergeCell ref="N15:BB17"/>
    <mergeCell ref="A1:BB1"/>
    <mergeCell ref="A2:BB2"/>
    <mergeCell ref="A3:BB3"/>
    <mergeCell ref="A4:BB7"/>
    <mergeCell ref="A8:F9"/>
    <mergeCell ref="G8:P9"/>
    <mergeCell ref="Q8:R11"/>
    <mergeCell ref="S8:BB9"/>
    <mergeCell ref="A10:F11"/>
    <mergeCell ref="G10:P11"/>
    <mergeCell ref="S10:AI11"/>
    <mergeCell ref="AJ10:AL11"/>
    <mergeCell ref="AM10:AP11"/>
    <mergeCell ref="AQ10:AR11"/>
    <mergeCell ref="AS10:AT11"/>
    <mergeCell ref="AU10:AV11"/>
    <mergeCell ref="AW10:AX11"/>
    <mergeCell ref="AY10:AZ11"/>
    <mergeCell ref="BA10:BB11"/>
  </mergeCells>
  <phoneticPr fontId="20"/>
  <dataValidations count="3">
    <dataValidation allowBlank="1" showInputMessage="1" showErrorMessage="1" promptTitle="カタカナ" sqref="N21:AD22 N54:AD55 N32:AD33 N43:AD44 N65:AD66 N76:AD77 N109:AD110 N87:AD88 N98:AD99" xr:uid="{00000000-0002-0000-0C00-000000000000}"/>
    <dataValidation allowBlank="1" showInputMessage="1" showErrorMessage="1" sqref="N15:BB20 N23:AD25 N27:BB29 N56:AD58 N60:BB62 N34:AD36 N38:BB40 N45:AD47 N49:BB51 N67:AD69 N71:BB73 N78:AD80 N82:BB84 N111:AD113 N115:BB117 N89:AD91 N93:BB95 N100:AD102 N104:BB106" xr:uid="{00000000-0002-0000-0C00-000001000000}"/>
    <dataValidation errorStyle="information" allowBlank="1" showInputMessage="1" showErrorMessage="1" sqref="AG65:AJ67 BA65:BB69 AG21:AJ23 O30:U31 AN30:AP31 AG32:AJ34 BA32:BB36 O41:U42 AN41:AP42 AG43:AJ45 BA43:BB47 O52:U53 AN52:AP53 AG54:AJ56 BA54:BB58 O63:U64 AN63:AP64 AN74:AP75 O74:U75 AG76:AJ78 O85:U86 AN85:AP86 AG87:AJ89 BA87:BB91 O96:U97 AN96:AP97 AG98:AJ100 BA98:BB102 O107:U108 AN107:AP108 AG109:AJ111 BA109:BB113 O118:U119 AN118:AP119" xr:uid="{00000000-0002-0000-0C00-000002000000}"/>
  </dataValidations>
  <printOptions horizontalCentered="1"/>
  <pageMargins left="0.19685039370078741" right="0.19685039370078741" top="0.78740157480314965" bottom="0.19685039370078741" header="0.51181102362204722" footer="0.51181102362204722"/>
  <pageSetup paperSize="9" scale="95" orientation="portrait" blackAndWhite="1" r:id="rId1"/>
  <headerFooter alignWithMargins="0"/>
  <rowBreaks count="1" manualBreakCount="1">
    <brk id="75" max="5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E810D-A03E-4615-B6CE-6C1E1B5C5B3A}">
  <sheetPr codeName="Sheet9"/>
  <dimension ref="A1:H90"/>
  <sheetViews>
    <sheetView showGridLines="0" showWhiteSpace="0" view="pageLayout" zoomScale="70" zoomScaleNormal="85" zoomScaleSheetLayoutView="70" zoomScalePageLayoutView="70" workbookViewId="0">
      <selection sqref="A1:B1"/>
    </sheetView>
  </sheetViews>
  <sheetFormatPr defaultColWidth="0.625" defaultRowHeight="13.5"/>
  <cols>
    <col min="1" max="1" width="4.875" style="173" customWidth="1"/>
    <col min="2" max="2" width="20.5" style="173" customWidth="1"/>
    <col min="3" max="3" width="23.875" style="173" customWidth="1"/>
    <col min="4" max="4" width="4.875" style="173" customWidth="1"/>
    <col min="5" max="5" width="20.25" style="173" customWidth="1"/>
    <col min="6" max="6" width="14.375" style="173" customWidth="1"/>
    <col min="7" max="7" width="10.25" style="173" customWidth="1"/>
    <col min="8" max="8" width="15.375" style="173" customWidth="1"/>
    <col min="9" max="16384" width="0.625" style="173"/>
  </cols>
  <sheetData>
    <row r="1" spans="1:8" ht="25.5" customHeight="1">
      <c r="A1" s="1216" t="s">
        <v>765</v>
      </c>
      <c r="B1" s="1216"/>
      <c r="C1" s="1217" t="s">
        <v>766</v>
      </c>
      <c r="D1" s="1217"/>
      <c r="E1" s="1217"/>
      <c r="F1" s="1218"/>
      <c r="G1" s="172"/>
      <c r="H1" s="172"/>
    </row>
    <row r="2" spans="1:8" ht="20.100000000000001" customHeight="1">
      <c r="A2" s="1219" t="s">
        <v>767</v>
      </c>
      <c r="B2" s="1219"/>
      <c r="C2" s="1220" t="s">
        <v>393</v>
      </c>
      <c r="D2" s="1221"/>
      <c r="E2" s="1221"/>
      <c r="F2" s="1221"/>
      <c r="G2" s="175"/>
      <c r="H2" s="176"/>
    </row>
    <row r="3" spans="1:8" ht="30" customHeight="1">
      <c r="A3" s="1219"/>
      <c r="B3" s="1219"/>
      <c r="C3" s="1222"/>
      <c r="D3" s="1223"/>
      <c r="E3" s="1223"/>
      <c r="F3" s="1223"/>
      <c r="G3" s="177"/>
      <c r="H3" s="178"/>
    </row>
    <row r="4" spans="1:8" ht="20.100000000000001" customHeight="1">
      <c r="A4" s="1219" t="s">
        <v>768</v>
      </c>
      <c r="B4" s="1219"/>
      <c r="C4" s="1220" t="s">
        <v>393</v>
      </c>
      <c r="D4" s="1221"/>
      <c r="E4" s="1221"/>
      <c r="F4" s="1221"/>
      <c r="G4" s="175"/>
      <c r="H4" s="176"/>
    </row>
    <row r="5" spans="1:8" ht="30" customHeight="1">
      <c r="A5" s="1219"/>
      <c r="B5" s="1219"/>
      <c r="C5" s="1222"/>
      <c r="D5" s="1223"/>
      <c r="E5" s="1223"/>
      <c r="F5" s="1223"/>
      <c r="G5" s="177"/>
      <c r="H5" s="178"/>
    </row>
    <row r="6" spans="1:8" ht="20.100000000000001" customHeight="1">
      <c r="A6" s="1219" t="s">
        <v>769</v>
      </c>
      <c r="B6" s="1219"/>
      <c r="C6" s="1230" t="s">
        <v>217</v>
      </c>
      <c r="D6" s="1231"/>
      <c r="E6" s="1231"/>
      <c r="F6" s="1232"/>
      <c r="G6" s="179"/>
      <c r="H6" s="176"/>
    </row>
    <row r="7" spans="1:8" ht="17.25" customHeight="1">
      <c r="A7" s="1219"/>
      <c r="B7" s="1219"/>
      <c r="C7" s="1233"/>
      <c r="D7" s="1234"/>
      <c r="E7" s="1234"/>
      <c r="F7" s="1235"/>
      <c r="G7" s="179"/>
      <c r="H7" s="176"/>
    </row>
    <row r="8" spans="1:8" ht="17.25" customHeight="1">
      <c r="A8" s="1219"/>
      <c r="B8" s="1219"/>
      <c r="C8" s="1233"/>
      <c r="D8" s="1234"/>
      <c r="E8" s="1234"/>
      <c r="F8" s="1235"/>
      <c r="G8" s="179"/>
      <c r="H8" s="176"/>
    </row>
    <row r="9" spans="1:8" ht="17.25" customHeight="1">
      <c r="A9" s="1219"/>
      <c r="B9" s="1219"/>
      <c r="C9" s="180" t="s">
        <v>770</v>
      </c>
      <c r="D9" s="181"/>
      <c r="E9" s="181" t="s">
        <v>771</v>
      </c>
      <c r="F9" s="182"/>
      <c r="G9" s="1236" t="s">
        <v>772</v>
      </c>
      <c r="H9" s="1237"/>
    </row>
    <row r="10" spans="1:8" ht="30" customHeight="1">
      <c r="A10" s="1219" t="s">
        <v>773</v>
      </c>
      <c r="B10" s="1219"/>
      <c r="C10" s="1219" t="s">
        <v>774</v>
      </c>
      <c r="D10" s="1219"/>
      <c r="E10" s="1219"/>
      <c r="F10" s="1219"/>
      <c r="G10" s="1219"/>
      <c r="H10" s="1219"/>
    </row>
    <row r="11" spans="1:8" ht="30" customHeight="1">
      <c r="A11" s="1219" t="s">
        <v>775</v>
      </c>
      <c r="B11" s="1219"/>
      <c r="C11" s="1224" t="s">
        <v>776</v>
      </c>
      <c r="D11" s="1225"/>
      <c r="E11" s="1226"/>
      <c r="F11" s="174" t="s">
        <v>777</v>
      </c>
      <c r="G11" s="1227" t="s">
        <v>778</v>
      </c>
      <c r="H11" s="1228"/>
    </row>
    <row r="12" spans="1:8" ht="30" customHeight="1">
      <c r="A12" s="1219" t="s">
        <v>779</v>
      </c>
      <c r="B12" s="1219"/>
      <c r="C12" s="1229" t="s">
        <v>780</v>
      </c>
      <c r="D12" s="1229"/>
      <c r="E12" s="1229"/>
      <c r="F12" s="1229"/>
      <c r="G12" s="1229"/>
      <c r="H12" s="1229"/>
    </row>
    <row r="13" spans="1:8" ht="30" customHeight="1">
      <c r="A13" s="1219" t="s">
        <v>781</v>
      </c>
      <c r="B13" s="1219"/>
      <c r="C13" s="1224" t="s">
        <v>782</v>
      </c>
      <c r="D13" s="1225"/>
      <c r="E13" s="1226"/>
      <c r="F13" s="174" t="s">
        <v>783</v>
      </c>
      <c r="G13" s="1227" t="s">
        <v>784</v>
      </c>
      <c r="H13" s="1228"/>
    </row>
    <row r="14" spans="1:8" ht="22.5" customHeight="1" thickBot="1">
      <c r="A14" s="1249"/>
      <c r="B14" s="183" t="s">
        <v>785</v>
      </c>
      <c r="C14" s="1250" t="s">
        <v>786</v>
      </c>
      <c r="D14" s="1251"/>
      <c r="E14" s="1250" t="s">
        <v>787</v>
      </c>
      <c r="F14" s="1252"/>
      <c r="G14" s="1251"/>
      <c r="H14" s="184" t="s">
        <v>788</v>
      </c>
    </row>
    <row r="15" spans="1:8" ht="22.5" customHeight="1" thickTop="1">
      <c r="A15" s="1249"/>
      <c r="B15" s="185"/>
      <c r="C15" s="1253"/>
      <c r="D15" s="1254"/>
      <c r="E15" s="1255"/>
      <c r="F15" s="1256"/>
      <c r="G15" s="1257"/>
      <c r="H15" s="186"/>
    </row>
    <row r="16" spans="1:8" ht="22.5" customHeight="1">
      <c r="A16" s="1249"/>
      <c r="B16" s="187"/>
      <c r="C16" s="1246"/>
      <c r="D16" s="1247"/>
      <c r="E16" s="1246"/>
      <c r="F16" s="1248"/>
      <c r="G16" s="1247"/>
      <c r="H16" s="191"/>
    </row>
    <row r="17" spans="1:8" ht="22.5" customHeight="1">
      <c r="A17" s="1249"/>
      <c r="B17" s="187"/>
      <c r="C17" s="1246"/>
      <c r="D17" s="1247"/>
      <c r="E17" s="1246"/>
      <c r="F17" s="1248"/>
      <c r="G17" s="1247"/>
      <c r="H17" s="191"/>
    </row>
    <row r="18" spans="1:8" ht="22.5" customHeight="1">
      <c r="A18" s="1249"/>
      <c r="B18" s="187"/>
      <c r="C18" s="1246"/>
      <c r="D18" s="1247"/>
      <c r="E18" s="188"/>
      <c r="F18" s="190"/>
      <c r="G18" s="189"/>
      <c r="H18" s="191"/>
    </row>
    <row r="19" spans="1:8" ht="22.5" customHeight="1">
      <c r="A19" s="1249"/>
      <c r="B19" s="187"/>
      <c r="C19" s="1246"/>
      <c r="D19" s="1247"/>
      <c r="E19" s="1246"/>
      <c r="F19" s="1248"/>
      <c r="G19" s="1247"/>
      <c r="H19" s="191"/>
    </row>
    <row r="20" spans="1:8" ht="22.5" customHeight="1">
      <c r="A20" s="1249"/>
      <c r="B20" s="187"/>
      <c r="C20" s="1246"/>
      <c r="D20" s="1247"/>
      <c r="E20" s="1246"/>
      <c r="F20" s="1248"/>
      <c r="G20" s="1247"/>
      <c r="H20" s="191"/>
    </row>
    <row r="21" spans="1:8" ht="30" customHeight="1">
      <c r="A21" s="1219" t="s">
        <v>789</v>
      </c>
      <c r="B21" s="1219"/>
      <c r="C21" s="1238" t="s">
        <v>790</v>
      </c>
      <c r="D21" s="1239"/>
      <c r="E21" s="1238" t="s">
        <v>791</v>
      </c>
      <c r="F21" s="1240"/>
      <c r="G21" s="1240"/>
      <c r="H21" s="1239"/>
    </row>
    <row r="22" spans="1:8" ht="30" customHeight="1">
      <c r="A22" s="1238" t="s">
        <v>792</v>
      </c>
      <c r="B22" s="1239"/>
      <c r="C22" s="1238" t="s">
        <v>790</v>
      </c>
      <c r="D22" s="1239"/>
      <c r="E22" s="1238" t="s">
        <v>791</v>
      </c>
      <c r="F22" s="1240"/>
      <c r="G22" s="1240"/>
      <c r="H22" s="1239"/>
    </row>
    <row r="23" spans="1:8" ht="30" customHeight="1">
      <c r="A23" s="1219" t="s">
        <v>793</v>
      </c>
      <c r="B23" s="1219"/>
      <c r="C23" s="1241" t="s">
        <v>794</v>
      </c>
      <c r="D23" s="1241"/>
      <c r="E23" s="1241"/>
      <c r="F23" s="1242"/>
      <c r="G23" s="1242"/>
      <c r="H23" s="1242"/>
    </row>
    <row r="24" spans="1:8" ht="30" customHeight="1">
      <c r="A24" s="1238" t="s">
        <v>795</v>
      </c>
      <c r="B24" s="1239"/>
      <c r="C24" s="1243" t="s">
        <v>796</v>
      </c>
      <c r="D24" s="1244"/>
      <c r="E24" s="1244"/>
      <c r="F24" s="1244"/>
      <c r="G24" s="1244"/>
      <c r="H24" s="1245"/>
    </row>
    <row r="25" spans="1:8" ht="8.4499999999999993" customHeight="1">
      <c r="A25" s="192"/>
      <c r="B25" s="192"/>
      <c r="C25" s="193"/>
      <c r="D25" s="193"/>
      <c r="E25" s="193"/>
      <c r="F25" s="193"/>
      <c r="G25" s="193"/>
      <c r="H25" s="193"/>
    </row>
    <row r="26" spans="1:8" ht="22.5" customHeight="1" thickBot="1">
      <c r="A26" s="1249"/>
      <c r="B26" s="183" t="s">
        <v>797</v>
      </c>
      <c r="C26" s="1250" t="s">
        <v>787</v>
      </c>
      <c r="D26" s="1252"/>
      <c r="E26" s="1251"/>
      <c r="F26" s="1250" t="s">
        <v>798</v>
      </c>
      <c r="G26" s="1252"/>
      <c r="H26" s="1251"/>
    </row>
    <row r="27" spans="1:8" ht="22.5" customHeight="1" thickTop="1">
      <c r="A27" s="1249"/>
      <c r="B27" s="185"/>
      <c r="C27" s="1253"/>
      <c r="D27" s="1269"/>
      <c r="E27" s="1254"/>
      <c r="F27" s="1270" t="s">
        <v>799</v>
      </c>
      <c r="G27" s="1271"/>
      <c r="H27" s="1272"/>
    </row>
    <row r="28" spans="1:8" ht="22.5" customHeight="1">
      <c r="A28" s="1249"/>
      <c r="B28" s="187"/>
      <c r="C28" s="1246"/>
      <c r="D28" s="1248"/>
      <c r="E28" s="1247"/>
      <c r="F28" s="1227" t="s">
        <v>800</v>
      </c>
      <c r="G28" s="1258"/>
      <c r="H28" s="1228"/>
    </row>
    <row r="29" spans="1:8" ht="22.5" customHeight="1">
      <c r="A29" s="1249"/>
      <c r="B29" s="187"/>
      <c r="C29" s="188"/>
      <c r="D29" s="190"/>
      <c r="E29" s="189"/>
      <c r="F29" s="1227" t="s">
        <v>800</v>
      </c>
      <c r="G29" s="1258"/>
      <c r="H29" s="1228"/>
    </row>
    <row r="30" spans="1:8" ht="22.5" customHeight="1">
      <c r="A30" s="1249"/>
      <c r="B30" s="187"/>
      <c r="C30" s="1246"/>
      <c r="D30" s="1248"/>
      <c r="E30" s="1247"/>
      <c r="F30" s="1227" t="s">
        <v>800</v>
      </c>
      <c r="G30" s="1258"/>
      <c r="H30" s="1228"/>
    </row>
    <row r="31" spans="1:8" ht="22.5" customHeight="1">
      <c r="A31" s="1249"/>
      <c r="B31" s="187"/>
      <c r="C31" s="1246"/>
      <c r="D31" s="1248"/>
      <c r="E31" s="1247"/>
      <c r="F31" s="1227" t="s">
        <v>800</v>
      </c>
      <c r="G31" s="1258"/>
      <c r="H31" s="1228"/>
    </row>
    <row r="32" spans="1:8" s="194" customFormat="1" ht="8.4499999999999993" customHeight="1"/>
    <row r="33" spans="1:8" s="194" customFormat="1" ht="17.100000000000001" customHeight="1">
      <c r="A33" s="1259" t="s">
        <v>801</v>
      </c>
      <c r="B33" s="1260"/>
      <c r="C33" s="1260"/>
      <c r="D33" s="1260"/>
      <c r="E33" s="1261"/>
    </row>
    <row r="34" spans="1:8" s="194" customFormat="1" ht="17.100000000000001" customHeight="1">
      <c r="A34" s="1262"/>
      <c r="B34" s="1263"/>
      <c r="C34" s="1263"/>
      <c r="D34" s="1263"/>
      <c r="E34" s="1264"/>
    </row>
    <row r="35" spans="1:8" s="194" customFormat="1" ht="22.5" customHeight="1">
      <c r="A35" s="1265" t="s">
        <v>802</v>
      </c>
      <c r="B35" s="1265"/>
      <c r="C35" s="1265"/>
      <c r="D35" s="1265"/>
      <c r="E35" s="1265"/>
    </row>
    <row r="36" spans="1:8" s="194" customFormat="1" ht="8.4499999999999993" customHeight="1">
      <c r="A36" s="195"/>
      <c r="B36" s="195"/>
      <c r="C36" s="195"/>
      <c r="D36" s="195"/>
    </row>
    <row r="37" spans="1:8" s="194" customFormat="1" ht="24.95" customHeight="1">
      <c r="A37" s="1266"/>
      <c r="B37" s="196" t="s">
        <v>803</v>
      </c>
      <c r="C37" s="1267" t="s">
        <v>804</v>
      </c>
      <c r="D37" s="1267"/>
      <c r="E37" s="1267"/>
    </row>
    <row r="38" spans="1:8" s="194" customFormat="1" ht="24.95" customHeight="1">
      <c r="A38" s="1266"/>
      <c r="B38" s="196" t="s">
        <v>805</v>
      </c>
      <c r="C38" s="1268" t="s">
        <v>806</v>
      </c>
      <c r="D38" s="1268"/>
      <c r="E38" s="1268"/>
    </row>
    <row r="39" spans="1:8" s="194" customFormat="1" ht="24.95" customHeight="1">
      <c r="A39" s="1266"/>
      <c r="B39" s="196" t="s">
        <v>807</v>
      </c>
      <c r="C39" s="1268" t="s">
        <v>808</v>
      </c>
      <c r="D39" s="1268"/>
      <c r="E39" s="1268"/>
    </row>
    <row r="40" spans="1:8" s="194" customFormat="1" ht="24.95" customHeight="1">
      <c r="A40" s="1266"/>
      <c r="B40" s="196" t="s">
        <v>809</v>
      </c>
      <c r="C40" s="1219" t="s">
        <v>810</v>
      </c>
      <c r="D40" s="1219"/>
      <c r="E40" s="1219"/>
    </row>
    <row r="41" spans="1:8" s="194" customFormat="1" ht="24.95" customHeight="1">
      <c r="A41" s="1266"/>
      <c r="B41" s="196" t="s">
        <v>811</v>
      </c>
      <c r="C41" s="1268" t="s">
        <v>806</v>
      </c>
      <c r="D41" s="1268"/>
      <c r="E41" s="1268"/>
    </row>
    <row r="42" spans="1:8" s="194" customFormat="1" ht="24.95" customHeight="1">
      <c r="A42" s="1266"/>
      <c r="B42" s="196" t="s">
        <v>812</v>
      </c>
      <c r="C42" s="1219" t="s">
        <v>813</v>
      </c>
      <c r="D42" s="1219"/>
      <c r="E42" s="1219"/>
    </row>
    <row r="43" spans="1:8" s="194" customFormat="1" ht="22.5" customHeight="1">
      <c r="A43" s="1286" t="s">
        <v>814</v>
      </c>
      <c r="B43" s="1286"/>
    </row>
    <row r="44" spans="1:8" ht="19.7" customHeight="1">
      <c r="A44" s="1287"/>
      <c r="B44" s="1219" t="s">
        <v>815</v>
      </c>
      <c r="C44" s="1288"/>
      <c r="D44" s="1289"/>
      <c r="E44" s="1289"/>
      <c r="F44" s="1290" t="s">
        <v>816</v>
      </c>
      <c r="G44" s="197" t="s">
        <v>817</v>
      </c>
      <c r="H44" s="197" t="s">
        <v>818</v>
      </c>
    </row>
    <row r="45" spans="1:8" ht="19.7" customHeight="1">
      <c r="A45" s="1287"/>
      <c r="B45" s="1219"/>
      <c r="C45" s="1255"/>
      <c r="D45" s="1256"/>
      <c r="E45" s="1256"/>
      <c r="F45" s="1291"/>
      <c r="G45" s="198" t="s">
        <v>819</v>
      </c>
      <c r="H45" s="186" t="s">
        <v>820</v>
      </c>
    </row>
    <row r="46" spans="1:8" ht="33.950000000000003" customHeight="1">
      <c r="A46" s="1287"/>
      <c r="B46" s="174" t="s">
        <v>821</v>
      </c>
      <c r="C46" s="1238" t="s">
        <v>822</v>
      </c>
      <c r="D46" s="1240"/>
      <c r="E46" s="1240"/>
      <c r="F46" s="1239"/>
      <c r="G46" s="174" t="s">
        <v>823</v>
      </c>
      <c r="H46" s="199" t="s">
        <v>824</v>
      </c>
    </row>
    <row r="47" spans="1:8" ht="17.100000000000001" customHeight="1">
      <c r="A47" s="1287"/>
      <c r="B47" s="1219" t="s">
        <v>825</v>
      </c>
      <c r="C47" s="1292" t="s">
        <v>826</v>
      </c>
      <c r="D47" s="1293"/>
      <c r="E47" s="1293"/>
      <c r="F47" s="1231" t="s">
        <v>827</v>
      </c>
      <c r="G47" s="1231"/>
      <c r="H47" s="1232"/>
    </row>
    <row r="48" spans="1:8" ht="25.5" customHeight="1">
      <c r="A48" s="1287"/>
      <c r="B48" s="1219"/>
      <c r="C48" s="1273"/>
      <c r="D48" s="1274"/>
      <c r="E48" s="1274"/>
      <c r="F48" s="1275" t="s">
        <v>828</v>
      </c>
      <c r="G48" s="1275"/>
      <c r="H48" s="1276"/>
    </row>
    <row r="49" spans="1:8" ht="31.5" customHeight="1">
      <c r="A49" s="1287"/>
      <c r="B49" s="174" t="s">
        <v>829</v>
      </c>
      <c r="C49" s="200"/>
      <c r="D49" s="201"/>
      <c r="E49" s="201"/>
      <c r="F49" s="202"/>
      <c r="G49" s="202"/>
      <c r="H49" s="203"/>
    </row>
    <row r="50" spans="1:8" ht="31.5" customHeight="1">
      <c r="A50" s="1287"/>
      <c r="B50" s="174" t="s">
        <v>830</v>
      </c>
      <c r="C50" s="1277" t="s">
        <v>831</v>
      </c>
      <c r="D50" s="1278"/>
      <c r="E50" s="1278"/>
      <c r="F50" s="1278"/>
      <c r="G50" s="1278"/>
      <c r="H50" s="1279"/>
    </row>
    <row r="51" spans="1:8" ht="19.7" customHeight="1">
      <c r="A51" s="1238" t="s">
        <v>832</v>
      </c>
      <c r="B51" s="1239"/>
      <c r="C51" s="1225" t="s">
        <v>833</v>
      </c>
      <c r="D51" s="1225"/>
      <c r="E51" s="1225"/>
      <c r="F51" s="1225"/>
      <c r="G51" s="1225"/>
      <c r="H51" s="1226"/>
    </row>
    <row r="52" spans="1:8" ht="19.7" customHeight="1">
      <c r="A52" s="204" t="s">
        <v>834</v>
      </c>
      <c r="B52" s="205" t="s">
        <v>835</v>
      </c>
      <c r="C52" s="1280"/>
      <c r="D52" s="1281"/>
      <c r="E52" s="1281"/>
      <c r="F52" s="1281"/>
      <c r="G52" s="1281"/>
      <c r="H52" s="1282"/>
    </row>
    <row r="53" spans="1:8" ht="19.7" customHeight="1">
      <c r="A53" s="206" t="s">
        <v>836</v>
      </c>
      <c r="B53" s="207" t="s">
        <v>835</v>
      </c>
      <c r="C53" s="1283"/>
      <c r="D53" s="1284"/>
      <c r="E53" s="1284"/>
      <c r="F53" s="1284"/>
      <c r="G53" s="1284"/>
      <c r="H53" s="1285"/>
    </row>
    <row r="54" spans="1:8" ht="19.7" customHeight="1">
      <c r="A54" s="204" t="s">
        <v>834</v>
      </c>
      <c r="B54" s="205" t="s">
        <v>835</v>
      </c>
      <c r="C54" s="1280"/>
      <c r="D54" s="1281"/>
      <c r="E54" s="1281"/>
      <c r="F54" s="1281"/>
      <c r="G54" s="1281"/>
      <c r="H54" s="1282"/>
    </row>
    <row r="55" spans="1:8" ht="19.7" customHeight="1">
      <c r="A55" s="206" t="s">
        <v>836</v>
      </c>
      <c r="B55" s="207" t="s">
        <v>835</v>
      </c>
      <c r="C55" s="1283"/>
      <c r="D55" s="1284"/>
      <c r="E55" s="1284"/>
      <c r="F55" s="1284"/>
      <c r="G55" s="1284"/>
      <c r="H55" s="1285"/>
    </row>
    <row r="56" spans="1:8" ht="19.7" customHeight="1">
      <c r="A56" s="204" t="s">
        <v>834</v>
      </c>
      <c r="B56" s="205" t="s">
        <v>835</v>
      </c>
      <c r="C56" s="1280"/>
      <c r="D56" s="1281"/>
      <c r="E56" s="1281"/>
      <c r="F56" s="1281"/>
      <c r="G56" s="1281"/>
      <c r="H56" s="1282"/>
    </row>
    <row r="57" spans="1:8" ht="19.7" customHeight="1">
      <c r="A57" s="206" t="s">
        <v>836</v>
      </c>
      <c r="B57" s="207" t="s">
        <v>835</v>
      </c>
      <c r="C57" s="1283"/>
      <c r="D57" s="1284"/>
      <c r="E57" s="1284"/>
      <c r="F57" s="1284"/>
      <c r="G57" s="1284"/>
      <c r="H57" s="1285"/>
    </row>
    <row r="58" spans="1:8" ht="19.7" customHeight="1">
      <c r="A58" s="204" t="s">
        <v>834</v>
      </c>
      <c r="B58" s="205" t="s">
        <v>835</v>
      </c>
      <c r="C58" s="1280"/>
      <c r="D58" s="1281"/>
      <c r="E58" s="1281"/>
      <c r="F58" s="1281"/>
      <c r="G58" s="1281"/>
      <c r="H58" s="1282"/>
    </row>
    <row r="59" spans="1:8" ht="19.7" customHeight="1">
      <c r="A59" s="206" t="s">
        <v>836</v>
      </c>
      <c r="B59" s="207" t="s">
        <v>835</v>
      </c>
      <c r="C59" s="1283"/>
      <c r="D59" s="1284"/>
      <c r="E59" s="1284"/>
      <c r="F59" s="1284"/>
      <c r="G59" s="1284"/>
      <c r="H59" s="1285"/>
    </row>
    <row r="60" spans="1:8" ht="19.7" customHeight="1">
      <c r="A60" s="204" t="s">
        <v>834</v>
      </c>
      <c r="B60" s="205" t="s">
        <v>835</v>
      </c>
      <c r="C60" s="1280"/>
      <c r="D60" s="1281"/>
      <c r="E60" s="1281"/>
      <c r="F60" s="1281"/>
      <c r="G60" s="1281"/>
      <c r="H60" s="1282"/>
    </row>
    <row r="61" spans="1:8" ht="19.7" customHeight="1">
      <c r="A61" s="206" t="s">
        <v>836</v>
      </c>
      <c r="B61" s="207" t="s">
        <v>835</v>
      </c>
      <c r="C61" s="1283"/>
      <c r="D61" s="1284"/>
      <c r="E61" s="1284"/>
      <c r="F61" s="1284"/>
      <c r="G61" s="1284"/>
      <c r="H61" s="1285"/>
    </row>
    <row r="62" spans="1:8" ht="19.7" customHeight="1">
      <c r="A62" s="204" t="s">
        <v>834</v>
      </c>
      <c r="B62" s="205" t="s">
        <v>835</v>
      </c>
      <c r="C62" s="1280"/>
      <c r="D62" s="1281"/>
      <c r="E62" s="1281"/>
      <c r="F62" s="1281"/>
      <c r="G62" s="1281"/>
      <c r="H62" s="1282"/>
    </row>
    <row r="63" spans="1:8" ht="19.7" customHeight="1">
      <c r="A63" s="206" t="s">
        <v>836</v>
      </c>
      <c r="B63" s="207" t="s">
        <v>835</v>
      </c>
      <c r="C63" s="1283"/>
      <c r="D63" s="1284"/>
      <c r="E63" s="1284"/>
      <c r="F63" s="1284"/>
      <c r="G63" s="1284"/>
      <c r="H63" s="1285"/>
    </row>
    <row r="64" spans="1:8" ht="19.7" customHeight="1">
      <c r="A64" s="204" t="s">
        <v>834</v>
      </c>
      <c r="B64" s="205" t="s">
        <v>835</v>
      </c>
      <c r="C64" s="1280"/>
      <c r="D64" s="1281"/>
      <c r="E64" s="1281"/>
      <c r="F64" s="1281"/>
      <c r="G64" s="1281"/>
      <c r="H64" s="1282"/>
    </row>
    <row r="65" spans="1:8" ht="19.7" customHeight="1">
      <c r="A65" s="206" t="s">
        <v>836</v>
      </c>
      <c r="B65" s="207" t="s">
        <v>835</v>
      </c>
      <c r="C65" s="1283"/>
      <c r="D65" s="1284"/>
      <c r="E65" s="1284"/>
      <c r="F65" s="1284"/>
      <c r="G65" s="1284"/>
      <c r="H65" s="1285"/>
    </row>
    <row r="66" spans="1:8" ht="19.7" customHeight="1">
      <c r="A66" s="204" t="s">
        <v>834</v>
      </c>
      <c r="B66" s="205" t="s">
        <v>835</v>
      </c>
      <c r="C66" s="1280"/>
      <c r="D66" s="1281"/>
      <c r="E66" s="1281"/>
      <c r="F66" s="1281"/>
      <c r="G66" s="1281"/>
      <c r="H66" s="1282"/>
    </row>
    <row r="67" spans="1:8" ht="19.7" customHeight="1">
      <c r="A67" s="206" t="s">
        <v>836</v>
      </c>
      <c r="B67" s="207" t="s">
        <v>835</v>
      </c>
      <c r="C67" s="1283"/>
      <c r="D67" s="1284"/>
      <c r="E67" s="1284"/>
      <c r="F67" s="1284"/>
      <c r="G67" s="1284"/>
      <c r="H67" s="1285"/>
    </row>
    <row r="68" spans="1:8" ht="19.7" customHeight="1">
      <c r="A68" s="204" t="s">
        <v>834</v>
      </c>
      <c r="B68" s="205" t="s">
        <v>835</v>
      </c>
      <c r="C68" s="1280"/>
      <c r="D68" s="1281"/>
      <c r="E68" s="1281"/>
      <c r="F68" s="1281"/>
      <c r="G68" s="1281"/>
      <c r="H68" s="1282"/>
    </row>
    <row r="69" spans="1:8" ht="19.7" customHeight="1">
      <c r="A69" s="206" t="s">
        <v>836</v>
      </c>
      <c r="B69" s="207" t="s">
        <v>835</v>
      </c>
      <c r="C69" s="1283"/>
      <c r="D69" s="1284"/>
      <c r="E69" s="1284"/>
      <c r="F69" s="1284"/>
      <c r="G69" s="1284"/>
      <c r="H69" s="1285"/>
    </row>
    <row r="70" spans="1:8" ht="19.7" customHeight="1">
      <c r="A70" s="204" t="s">
        <v>834</v>
      </c>
      <c r="B70" s="205" t="s">
        <v>835</v>
      </c>
      <c r="C70" s="1280"/>
      <c r="D70" s="1281"/>
      <c r="E70" s="1281"/>
      <c r="F70" s="1281"/>
      <c r="G70" s="1281"/>
      <c r="H70" s="1282"/>
    </row>
    <row r="71" spans="1:8" ht="19.7" customHeight="1">
      <c r="A71" s="206" t="s">
        <v>836</v>
      </c>
      <c r="B71" s="207" t="s">
        <v>835</v>
      </c>
      <c r="C71" s="1283"/>
      <c r="D71" s="1284"/>
      <c r="E71" s="1284"/>
      <c r="F71" s="1284"/>
      <c r="G71" s="1284"/>
      <c r="H71" s="1285"/>
    </row>
    <row r="72" spans="1:8" ht="19.7" customHeight="1">
      <c r="A72" s="204" t="s">
        <v>834</v>
      </c>
      <c r="B72" s="205" t="s">
        <v>835</v>
      </c>
      <c r="C72" s="1280"/>
      <c r="D72" s="1281"/>
      <c r="E72" s="1281"/>
      <c r="F72" s="1281"/>
      <c r="G72" s="1281"/>
      <c r="H72" s="1282"/>
    </row>
    <row r="73" spans="1:8" ht="19.7" customHeight="1">
      <c r="A73" s="206" t="s">
        <v>836</v>
      </c>
      <c r="B73" s="207" t="s">
        <v>835</v>
      </c>
      <c r="C73" s="1283"/>
      <c r="D73" s="1284"/>
      <c r="E73" s="1284"/>
      <c r="F73" s="1284"/>
      <c r="G73" s="1284"/>
      <c r="H73" s="1285"/>
    </row>
    <row r="74" spans="1:8" ht="19.7" customHeight="1">
      <c r="A74" s="204" t="s">
        <v>834</v>
      </c>
      <c r="B74" s="205" t="s">
        <v>835</v>
      </c>
      <c r="C74" s="1280"/>
      <c r="D74" s="1281"/>
      <c r="E74" s="1281"/>
      <c r="F74" s="1281"/>
      <c r="G74" s="1281"/>
      <c r="H74" s="1282"/>
    </row>
    <row r="75" spans="1:8" ht="19.7" customHeight="1">
      <c r="A75" s="206" t="s">
        <v>836</v>
      </c>
      <c r="B75" s="207" t="s">
        <v>835</v>
      </c>
      <c r="C75" s="1283"/>
      <c r="D75" s="1284"/>
      <c r="E75" s="1284"/>
      <c r="F75" s="1284"/>
      <c r="G75" s="1284"/>
      <c r="H75" s="1285"/>
    </row>
    <row r="76" spans="1:8" ht="19.7" customHeight="1">
      <c r="A76" s="204" t="s">
        <v>834</v>
      </c>
      <c r="B76" s="205" t="s">
        <v>835</v>
      </c>
      <c r="C76" s="1280"/>
      <c r="D76" s="1281"/>
      <c r="E76" s="1281"/>
      <c r="F76" s="1281"/>
      <c r="G76" s="1281"/>
      <c r="H76" s="1282"/>
    </row>
    <row r="77" spans="1:8" ht="19.7" customHeight="1">
      <c r="A77" s="206" t="s">
        <v>836</v>
      </c>
      <c r="B77" s="207" t="s">
        <v>835</v>
      </c>
      <c r="C77" s="1283"/>
      <c r="D77" s="1284"/>
      <c r="E77" s="1284"/>
      <c r="F77" s="1284"/>
      <c r="G77" s="1284"/>
      <c r="H77" s="1285"/>
    </row>
    <row r="78" spans="1:8" ht="19.7" customHeight="1">
      <c r="A78" s="204" t="s">
        <v>834</v>
      </c>
      <c r="B78" s="205" t="s">
        <v>835</v>
      </c>
      <c r="C78" s="1280"/>
      <c r="D78" s="1281"/>
      <c r="E78" s="1281"/>
      <c r="F78" s="1281"/>
      <c r="G78" s="1281"/>
      <c r="H78" s="1282"/>
    </row>
    <row r="79" spans="1:8" ht="19.7" customHeight="1">
      <c r="A79" s="206" t="s">
        <v>836</v>
      </c>
      <c r="B79" s="207" t="s">
        <v>835</v>
      </c>
      <c r="C79" s="1283"/>
      <c r="D79" s="1284"/>
      <c r="E79" s="1284"/>
      <c r="F79" s="1284"/>
      <c r="G79" s="1284"/>
      <c r="H79" s="1285"/>
    </row>
    <row r="80" spans="1:8" ht="8.4499999999999993" customHeight="1">
      <c r="A80" s="208"/>
      <c r="B80" s="209"/>
      <c r="C80" s="209"/>
      <c r="D80" s="209"/>
      <c r="E80" s="201"/>
      <c r="F80" s="201"/>
      <c r="G80" s="201"/>
      <c r="H80" s="201"/>
    </row>
    <row r="81" spans="1:8" ht="22.5" customHeight="1">
      <c r="A81" s="1295"/>
      <c r="B81" s="1298" t="s">
        <v>837</v>
      </c>
      <c r="C81" s="1298"/>
      <c r="D81" s="211"/>
      <c r="E81" s="1219" t="s">
        <v>838</v>
      </c>
      <c r="F81" s="1219"/>
      <c r="G81" s="1219"/>
      <c r="H81" s="1219"/>
    </row>
    <row r="82" spans="1:8" ht="22.5" customHeight="1" thickBot="1">
      <c r="A82" s="1296"/>
      <c r="B82" s="210" t="s">
        <v>803</v>
      </c>
      <c r="C82" s="212" t="s">
        <v>839</v>
      </c>
      <c r="D82" s="213"/>
      <c r="E82" s="214" t="s">
        <v>840</v>
      </c>
      <c r="F82" s="214" t="s">
        <v>841</v>
      </c>
      <c r="G82" s="1299" t="s">
        <v>842</v>
      </c>
      <c r="H82" s="1299"/>
    </row>
    <row r="83" spans="1:8" ht="22.5" customHeight="1" thickTop="1">
      <c r="A83" s="1297"/>
      <c r="B83" s="210" t="s">
        <v>805</v>
      </c>
      <c r="C83" s="215" t="s">
        <v>843</v>
      </c>
      <c r="D83" s="216"/>
      <c r="E83" s="217"/>
      <c r="F83" s="218"/>
      <c r="G83" s="1297"/>
      <c r="H83" s="1297"/>
    </row>
    <row r="84" spans="1:8" ht="22.5" customHeight="1">
      <c r="A84" s="208"/>
      <c r="B84" s="213"/>
      <c r="C84" s="213"/>
      <c r="D84" s="213"/>
      <c r="E84" s="219"/>
      <c r="F84" s="220"/>
      <c r="G84" s="1294"/>
      <c r="H84" s="1294"/>
    </row>
    <row r="85" spans="1:8" ht="22.5" customHeight="1">
      <c r="A85" s="208"/>
      <c r="B85" s="213"/>
      <c r="C85" s="213"/>
      <c r="D85" s="213"/>
      <c r="E85" s="219"/>
      <c r="F85" s="220"/>
      <c r="G85" s="1294"/>
      <c r="H85" s="1294"/>
    </row>
    <row r="86" spans="1:8" ht="22.5" customHeight="1">
      <c r="A86" s="208"/>
      <c r="B86" s="213"/>
      <c r="C86" s="213"/>
      <c r="D86" s="213"/>
      <c r="E86" s="219"/>
      <c r="F86" s="220"/>
      <c r="G86" s="1294"/>
      <c r="H86" s="1294"/>
    </row>
    <row r="87" spans="1:8" ht="22.5" customHeight="1">
      <c r="A87" s="208"/>
      <c r="B87" s="213"/>
      <c r="C87" s="213"/>
      <c r="D87" s="213"/>
      <c r="E87" s="219"/>
      <c r="F87" s="220"/>
      <c r="G87" s="1294"/>
      <c r="H87" s="1294"/>
    </row>
    <row r="88" spans="1:8" ht="22.5" customHeight="1">
      <c r="A88" s="208"/>
      <c r="B88" s="213"/>
      <c r="C88" s="213"/>
      <c r="D88" s="213"/>
      <c r="E88" s="219"/>
      <c r="F88" s="220"/>
      <c r="G88" s="1294"/>
      <c r="H88" s="1294"/>
    </row>
    <row r="89" spans="1:8" ht="22.5" customHeight="1">
      <c r="A89" s="208"/>
      <c r="B89" s="213"/>
      <c r="C89" s="213"/>
      <c r="D89" s="213"/>
      <c r="E89" s="219"/>
      <c r="F89" s="220"/>
      <c r="G89" s="1294"/>
      <c r="H89" s="1294"/>
    </row>
    <row r="90" spans="1:8" ht="14.1" customHeight="1">
      <c r="A90" s="213"/>
      <c r="B90" s="213"/>
      <c r="C90" s="213"/>
      <c r="D90" s="213"/>
      <c r="E90" s="213"/>
      <c r="F90" s="213"/>
      <c r="G90" s="213"/>
      <c r="H90" s="213"/>
    </row>
  </sheetData>
  <mergeCells count="106">
    <mergeCell ref="G84:H84"/>
    <mergeCell ref="G85:H85"/>
    <mergeCell ref="G86:H86"/>
    <mergeCell ref="G87:H87"/>
    <mergeCell ref="G88:H88"/>
    <mergeCell ref="G89:H89"/>
    <mergeCell ref="C78:H79"/>
    <mergeCell ref="A81:A83"/>
    <mergeCell ref="B81:C81"/>
    <mergeCell ref="E81:H81"/>
    <mergeCell ref="G82:H82"/>
    <mergeCell ref="G83:H83"/>
    <mergeCell ref="C66:H67"/>
    <mergeCell ref="C68:H69"/>
    <mergeCell ref="C70:H71"/>
    <mergeCell ref="C72:H73"/>
    <mergeCell ref="C74:H75"/>
    <mergeCell ref="C76:H77"/>
    <mergeCell ref="C54:H55"/>
    <mergeCell ref="C56:H57"/>
    <mergeCell ref="C58:H59"/>
    <mergeCell ref="C60:H61"/>
    <mergeCell ref="C62:H63"/>
    <mergeCell ref="C64:H65"/>
    <mergeCell ref="C48:E48"/>
    <mergeCell ref="F48:H48"/>
    <mergeCell ref="C50:H50"/>
    <mergeCell ref="A51:B51"/>
    <mergeCell ref="C51:H51"/>
    <mergeCell ref="C52:H53"/>
    <mergeCell ref="C42:E42"/>
    <mergeCell ref="A43:B43"/>
    <mergeCell ref="A44:A50"/>
    <mergeCell ref="B44:B45"/>
    <mergeCell ref="C44:E45"/>
    <mergeCell ref="F44:F45"/>
    <mergeCell ref="C46:F46"/>
    <mergeCell ref="B47:B48"/>
    <mergeCell ref="C47:E47"/>
    <mergeCell ref="F47:H47"/>
    <mergeCell ref="C31:E31"/>
    <mergeCell ref="F31:H31"/>
    <mergeCell ref="A33:E34"/>
    <mergeCell ref="A35:E35"/>
    <mergeCell ref="A37:A42"/>
    <mergeCell ref="C37:E37"/>
    <mergeCell ref="C38:E38"/>
    <mergeCell ref="C39:E39"/>
    <mergeCell ref="C40:E40"/>
    <mergeCell ref="C41:E41"/>
    <mergeCell ref="A26:A31"/>
    <mergeCell ref="C26:E26"/>
    <mergeCell ref="F26:H26"/>
    <mergeCell ref="C27:E27"/>
    <mergeCell ref="F27:H27"/>
    <mergeCell ref="C28:E28"/>
    <mergeCell ref="F28:H28"/>
    <mergeCell ref="F29:H29"/>
    <mergeCell ref="C30:E30"/>
    <mergeCell ref="F30:H30"/>
    <mergeCell ref="A22:B22"/>
    <mergeCell ref="C22:D22"/>
    <mergeCell ref="E22:H22"/>
    <mergeCell ref="A23:B23"/>
    <mergeCell ref="C23:H23"/>
    <mergeCell ref="A24:B24"/>
    <mergeCell ref="C24:H24"/>
    <mergeCell ref="C19:D19"/>
    <mergeCell ref="E19:G19"/>
    <mergeCell ref="C20:D20"/>
    <mergeCell ref="E20:G20"/>
    <mergeCell ref="A21:B21"/>
    <mergeCell ref="C21:D21"/>
    <mergeCell ref="E21:H21"/>
    <mergeCell ref="A14:A20"/>
    <mergeCell ref="C14:D14"/>
    <mergeCell ref="E14:G14"/>
    <mergeCell ref="C15:D15"/>
    <mergeCell ref="E15:G15"/>
    <mergeCell ref="C16:D16"/>
    <mergeCell ref="E16:G16"/>
    <mergeCell ref="C17:D17"/>
    <mergeCell ref="E17:G17"/>
    <mergeCell ref="C18:D18"/>
    <mergeCell ref="G11:H11"/>
    <mergeCell ref="A12:B12"/>
    <mergeCell ref="C12:H12"/>
    <mergeCell ref="A13:B13"/>
    <mergeCell ref="C13:E13"/>
    <mergeCell ref="G13:H13"/>
    <mergeCell ref="A6:B9"/>
    <mergeCell ref="C6:F6"/>
    <mergeCell ref="C7:F8"/>
    <mergeCell ref="G9:H9"/>
    <mergeCell ref="A10:B10"/>
    <mergeCell ref="C10:H10"/>
    <mergeCell ref="A1:B1"/>
    <mergeCell ref="C1:F1"/>
    <mergeCell ref="A2:B3"/>
    <mergeCell ref="C2:F2"/>
    <mergeCell ref="C3:F3"/>
    <mergeCell ref="A4:B5"/>
    <mergeCell ref="C4:F4"/>
    <mergeCell ref="C5:F5"/>
    <mergeCell ref="A11:B11"/>
    <mergeCell ref="C11:E11"/>
  </mergeCells>
  <phoneticPr fontId="55"/>
  <pageMargins left="0.23622047244094491" right="0.23622047244094491" top="0.35433070866141736" bottom="0.35433070866141736" header="0.31496062992125984" footer="0.31496062992125984"/>
  <pageSetup paperSize="9" scale="87" orientation="portrait" r:id="rId1"/>
  <rowBreaks count="1" manualBreakCount="1">
    <brk id="42" max="6"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98036-6E30-4212-91EB-08A54EC80668}">
  <sheetPr codeName="Sheet10"/>
  <dimension ref="A1:H30"/>
  <sheetViews>
    <sheetView view="pageBreakPreview" zoomScale="85" zoomScaleNormal="100" zoomScaleSheetLayoutView="85" workbookViewId="0"/>
  </sheetViews>
  <sheetFormatPr defaultRowHeight="12"/>
  <cols>
    <col min="1" max="1" width="30.625" style="222" customWidth="1"/>
    <col min="2" max="2" width="8.625" style="222" customWidth="1"/>
    <col min="3" max="4" width="20.625" style="222" customWidth="1"/>
    <col min="5" max="5" width="28.625" style="222" customWidth="1"/>
    <col min="6" max="6" width="17.625" style="222" customWidth="1"/>
    <col min="7" max="8" width="20.625" style="222" customWidth="1"/>
    <col min="9" max="256" width="9" style="222"/>
    <col min="257" max="257" width="15.25" style="222" customWidth="1"/>
    <col min="258" max="258" width="8.625" style="222" customWidth="1"/>
    <col min="259" max="259" width="12.25" style="222" customWidth="1"/>
    <col min="260" max="260" width="14.25" style="222" customWidth="1"/>
    <col min="261" max="261" width="26.25" style="222" customWidth="1"/>
    <col min="262" max="264" width="17.625" style="222" customWidth="1"/>
    <col min="265" max="512" width="9" style="222"/>
    <col min="513" max="513" width="15.25" style="222" customWidth="1"/>
    <col min="514" max="514" width="8.625" style="222" customWidth="1"/>
    <col min="515" max="515" width="12.25" style="222" customWidth="1"/>
    <col min="516" max="516" width="14.25" style="222" customWidth="1"/>
    <col min="517" max="517" width="26.25" style="222" customWidth="1"/>
    <col min="518" max="520" width="17.625" style="222" customWidth="1"/>
    <col min="521" max="768" width="9" style="222"/>
    <col min="769" max="769" width="15.25" style="222" customWidth="1"/>
    <col min="770" max="770" width="8.625" style="222" customWidth="1"/>
    <col min="771" max="771" width="12.25" style="222" customWidth="1"/>
    <col min="772" max="772" width="14.25" style="222" customWidth="1"/>
    <col min="773" max="773" width="26.25" style="222" customWidth="1"/>
    <col min="774" max="776" width="17.625" style="222" customWidth="1"/>
    <col min="777" max="1024" width="9" style="222"/>
    <col min="1025" max="1025" width="15.25" style="222" customWidth="1"/>
    <col min="1026" max="1026" width="8.625" style="222" customWidth="1"/>
    <col min="1027" max="1027" width="12.25" style="222" customWidth="1"/>
    <col min="1028" max="1028" width="14.25" style="222" customWidth="1"/>
    <col min="1029" max="1029" width="26.25" style="222" customWidth="1"/>
    <col min="1030" max="1032" width="17.625" style="222" customWidth="1"/>
    <col min="1033" max="1280" width="9" style="222"/>
    <col min="1281" max="1281" width="15.25" style="222" customWidth="1"/>
    <col min="1282" max="1282" width="8.625" style="222" customWidth="1"/>
    <col min="1283" max="1283" width="12.25" style="222" customWidth="1"/>
    <col min="1284" max="1284" width="14.25" style="222" customWidth="1"/>
    <col min="1285" max="1285" width="26.25" style="222" customWidth="1"/>
    <col min="1286" max="1288" width="17.625" style="222" customWidth="1"/>
    <col min="1289" max="1536" width="9" style="222"/>
    <col min="1537" max="1537" width="15.25" style="222" customWidth="1"/>
    <col min="1538" max="1538" width="8.625" style="222" customWidth="1"/>
    <col min="1539" max="1539" width="12.25" style="222" customWidth="1"/>
    <col min="1540" max="1540" width="14.25" style="222" customWidth="1"/>
    <col min="1541" max="1541" width="26.25" style="222" customWidth="1"/>
    <col min="1542" max="1544" width="17.625" style="222" customWidth="1"/>
    <col min="1545" max="1792" width="9" style="222"/>
    <col min="1793" max="1793" width="15.25" style="222" customWidth="1"/>
    <col min="1794" max="1794" width="8.625" style="222" customWidth="1"/>
    <col min="1795" max="1795" width="12.25" style="222" customWidth="1"/>
    <col min="1796" max="1796" width="14.25" style="222" customWidth="1"/>
    <col min="1797" max="1797" width="26.25" style="222" customWidth="1"/>
    <col min="1798" max="1800" width="17.625" style="222" customWidth="1"/>
    <col min="1801" max="2048" width="9" style="222"/>
    <col min="2049" max="2049" width="15.25" style="222" customWidth="1"/>
    <col min="2050" max="2050" width="8.625" style="222" customWidth="1"/>
    <col min="2051" max="2051" width="12.25" style="222" customWidth="1"/>
    <col min="2052" max="2052" width="14.25" style="222" customWidth="1"/>
    <col min="2053" max="2053" width="26.25" style="222" customWidth="1"/>
    <col min="2054" max="2056" width="17.625" style="222" customWidth="1"/>
    <col min="2057" max="2304" width="9" style="222"/>
    <col min="2305" max="2305" width="15.25" style="222" customWidth="1"/>
    <col min="2306" max="2306" width="8.625" style="222" customWidth="1"/>
    <col min="2307" max="2307" width="12.25" style="222" customWidth="1"/>
    <col min="2308" max="2308" width="14.25" style="222" customWidth="1"/>
    <col min="2309" max="2309" width="26.25" style="222" customWidth="1"/>
    <col min="2310" max="2312" width="17.625" style="222" customWidth="1"/>
    <col min="2313" max="2560" width="9" style="222"/>
    <col min="2561" max="2561" width="15.25" style="222" customWidth="1"/>
    <col min="2562" max="2562" width="8.625" style="222" customWidth="1"/>
    <col min="2563" max="2563" width="12.25" style="222" customWidth="1"/>
    <col min="2564" max="2564" width="14.25" style="222" customWidth="1"/>
    <col min="2565" max="2565" width="26.25" style="222" customWidth="1"/>
    <col min="2566" max="2568" width="17.625" style="222" customWidth="1"/>
    <col min="2569" max="2816" width="9" style="222"/>
    <col min="2817" max="2817" width="15.25" style="222" customWidth="1"/>
    <col min="2818" max="2818" width="8.625" style="222" customWidth="1"/>
    <col min="2819" max="2819" width="12.25" style="222" customWidth="1"/>
    <col min="2820" max="2820" width="14.25" style="222" customWidth="1"/>
    <col min="2821" max="2821" width="26.25" style="222" customWidth="1"/>
    <col min="2822" max="2824" width="17.625" style="222" customWidth="1"/>
    <col min="2825" max="3072" width="9" style="222"/>
    <col min="3073" max="3073" width="15.25" style="222" customWidth="1"/>
    <col min="3074" max="3074" width="8.625" style="222" customWidth="1"/>
    <col min="3075" max="3075" width="12.25" style="222" customWidth="1"/>
    <col min="3076" max="3076" width="14.25" style="222" customWidth="1"/>
    <col min="3077" max="3077" width="26.25" style="222" customWidth="1"/>
    <col min="3078" max="3080" width="17.625" style="222" customWidth="1"/>
    <col min="3081" max="3328" width="9" style="222"/>
    <col min="3329" max="3329" width="15.25" style="222" customWidth="1"/>
    <col min="3330" max="3330" width="8.625" style="222" customWidth="1"/>
    <col min="3331" max="3331" width="12.25" style="222" customWidth="1"/>
    <col min="3332" max="3332" width="14.25" style="222" customWidth="1"/>
    <col min="3333" max="3333" width="26.25" style="222" customWidth="1"/>
    <col min="3334" max="3336" width="17.625" style="222" customWidth="1"/>
    <col min="3337" max="3584" width="9" style="222"/>
    <col min="3585" max="3585" width="15.25" style="222" customWidth="1"/>
    <col min="3586" max="3586" width="8.625" style="222" customWidth="1"/>
    <col min="3587" max="3587" width="12.25" style="222" customWidth="1"/>
    <col min="3588" max="3588" width="14.25" style="222" customWidth="1"/>
    <col min="3589" max="3589" width="26.25" style="222" customWidth="1"/>
    <col min="3590" max="3592" width="17.625" style="222" customWidth="1"/>
    <col min="3593" max="3840" width="9" style="222"/>
    <col min="3841" max="3841" width="15.25" style="222" customWidth="1"/>
    <col min="3842" max="3842" width="8.625" style="222" customWidth="1"/>
    <col min="3843" max="3843" width="12.25" style="222" customWidth="1"/>
    <col min="3844" max="3844" width="14.25" style="222" customWidth="1"/>
    <col min="3845" max="3845" width="26.25" style="222" customWidth="1"/>
    <col min="3846" max="3848" width="17.625" style="222" customWidth="1"/>
    <col min="3849" max="4096" width="9" style="222"/>
    <col min="4097" max="4097" width="15.25" style="222" customWidth="1"/>
    <col min="4098" max="4098" width="8.625" style="222" customWidth="1"/>
    <col min="4099" max="4099" width="12.25" style="222" customWidth="1"/>
    <col min="4100" max="4100" width="14.25" style="222" customWidth="1"/>
    <col min="4101" max="4101" width="26.25" style="222" customWidth="1"/>
    <col min="4102" max="4104" width="17.625" style="222" customWidth="1"/>
    <col min="4105" max="4352" width="9" style="222"/>
    <col min="4353" max="4353" width="15.25" style="222" customWidth="1"/>
    <col min="4354" max="4354" width="8.625" style="222" customWidth="1"/>
    <col min="4355" max="4355" width="12.25" style="222" customWidth="1"/>
    <col min="4356" max="4356" width="14.25" style="222" customWidth="1"/>
    <col min="4357" max="4357" width="26.25" style="222" customWidth="1"/>
    <col min="4358" max="4360" width="17.625" style="222" customWidth="1"/>
    <col min="4361" max="4608" width="9" style="222"/>
    <col min="4609" max="4609" width="15.25" style="222" customWidth="1"/>
    <col min="4610" max="4610" width="8.625" style="222" customWidth="1"/>
    <col min="4611" max="4611" width="12.25" style="222" customWidth="1"/>
    <col min="4612" max="4612" width="14.25" style="222" customWidth="1"/>
    <col min="4613" max="4613" width="26.25" style="222" customWidth="1"/>
    <col min="4614" max="4616" width="17.625" style="222" customWidth="1"/>
    <col min="4617" max="4864" width="9" style="222"/>
    <col min="4865" max="4865" width="15.25" style="222" customWidth="1"/>
    <col min="4866" max="4866" width="8.625" style="222" customWidth="1"/>
    <col min="4867" max="4867" width="12.25" style="222" customWidth="1"/>
    <col min="4868" max="4868" width="14.25" style="222" customWidth="1"/>
    <col min="4869" max="4869" width="26.25" style="222" customWidth="1"/>
    <col min="4870" max="4872" width="17.625" style="222" customWidth="1"/>
    <col min="4873" max="5120" width="9" style="222"/>
    <col min="5121" max="5121" width="15.25" style="222" customWidth="1"/>
    <col min="5122" max="5122" width="8.625" style="222" customWidth="1"/>
    <col min="5123" max="5123" width="12.25" style="222" customWidth="1"/>
    <col min="5124" max="5124" width="14.25" style="222" customWidth="1"/>
    <col min="5125" max="5125" width="26.25" style="222" customWidth="1"/>
    <col min="5126" max="5128" width="17.625" style="222" customWidth="1"/>
    <col min="5129" max="5376" width="9" style="222"/>
    <col min="5377" max="5377" width="15.25" style="222" customWidth="1"/>
    <col min="5378" max="5378" width="8.625" style="222" customWidth="1"/>
    <col min="5379" max="5379" width="12.25" style="222" customWidth="1"/>
    <col min="5380" max="5380" width="14.25" style="222" customWidth="1"/>
    <col min="5381" max="5381" width="26.25" style="222" customWidth="1"/>
    <col min="5382" max="5384" width="17.625" style="222" customWidth="1"/>
    <col min="5385" max="5632" width="9" style="222"/>
    <col min="5633" max="5633" width="15.25" style="222" customWidth="1"/>
    <col min="5634" max="5634" width="8.625" style="222" customWidth="1"/>
    <col min="5635" max="5635" width="12.25" style="222" customWidth="1"/>
    <col min="5636" max="5636" width="14.25" style="222" customWidth="1"/>
    <col min="5637" max="5637" width="26.25" style="222" customWidth="1"/>
    <col min="5638" max="5640" width="17.625" style="222" customWidth="1"/>
    <col min="5641" max="5888" width="9" style="222"/>
    <col min="5889" max="5889" width="15.25" style="222" customWidth="1"/>
    <col min="5890" max="5890" width="8.625" style="222" customWidth="1"/>
    <col min="5891" max="5891" width="12.25" style="222" customWidth="1"/>
    <col min="5892" max="5892" width="14.25" style="222" customWidth="1"/>
    <col min="5893" max="5893" width="26.25" style="222" customWidth="1"/>
    <col min="5894" max="5896" width="17.625" style="222" customWidth="1"/>
    <col min="5897" max="6144" width="9" style="222"/>
    <col min="6145" max="6145" width="15.25" style="222" customWidth="1"/>
    <col min="6146" max="6146" width="8.625" style="222" customWidth="1"/>
    <col min="6147" max="6147" width="12.25" style="222" customWidth="1"/>
    <col min="6148" max="6148" width="14.25" style="222" customWidth="1"/>
    <col min="6149" max="6149" width="26.25" style="222" customWidth="1"/>
    <col min="6150" max="6152" width="17.625" style="222" customWidth="1"/>
    <col min="6153" max="6400" width="9" style="222"/>
    <col min="6401" max="6401" width="15.25" style="222" customWidth="1"/>
    <col min="6402" max="6402" width="8.625" style="222" customWidth="1"/>
    <col min="6403" max="6403" width="12.25" style="222" customWidth="1"/>
    <col min="6404" max="6404" width="14.25" style="222" customWidth="1"/>
    <col min="6405" max="6405" width="26.25" style="222" customWidth="1"/>
    <col min="6406" max="6408" width="17.625" style="222" customWidth="1"/>
    <col min="6409" max="6656" width="9" style="222"/>
    <col min="6657" max="6657" width="15.25" style="222" customWidth="1"/>
    <col min="6658" max="6658" width="8.625" style="222" customWidth="1"/>
    <col min="6659" max="6659" width="12.25" style="222" customWidth="1"/>
    <col min="6660" max="6660" width="14.25" style="222" customWidth="1"/>
    <col min="6661" max="6661" width="26.25" style="222" customWidth="1"/>
    <col min="6662" max="6664" width="17.625" style="222" customWidth="1"/>
    <col min="6665" max="6912" width="9" style="222"/>
    <col min="6913" max="6913" width="15.25" style="222" customWidth="1"/>
    <col min="6914" max="6914" width="8.625" style="222" customWidth="1"/>
    <col min="6915" max="6915" width="12.25" style="222" customWidth="1"/>
    <col min="6916" max="6916" width="14.25" style="222" customWidth="1"/>
    <col min="6917" max="6917" width="26.25" style="222" customWidth="1"/>
    <col min="6918" max="6920" width="17.625" style="222" customWidth="1"/>
    <col min="6921" max="7168" width="9" style="222"/>
    <col min="7169" max="7169" width="15.25" style="222" customWidth="1"/>
    <col min="7170" max="7170" width="8.625" style="222" customWidth="1"/>
    <col min="7171" max="7171" width="12.25" style="222" customWidth="1"/>
    <col min="7172" max="7172" width="14.25" style="222" customWidth="1"/>
    <col min="7173" max="7173" width="26.25" style="222" customWidth="1"/>
    <col min="7174" max="7176" width="17.625" style="222" customWidth="1"/>
    <col min="7177" max="7424" width="9" style="222"/>
    <col min="7425" max="7425" width="15.25" style="222" customWidth="1"/>
    <col min="7426" max="7426" width="8.625" style="222" customWidth="1"/>
    <col min="7427" max="7427" width="12.25" style="222" customWidth="1"/>
    <col min="7428" max="7428" width="14.25" style="222" customWidth="1"/>
    <col min="7429" max="7429" width="26.25" style="222" customWidth="1"/>
    <col min="7430" max="7432" width="17.625" style="222" customWidth="1"/>
    <col min="7433" max="7680" width="9" style="222"/>
    <col min="7681" max="7681" width="15.25" style="222" customWidth="1"/>
    <col min="7682" max="7682" width="8.625" style="222" customWidth="1"/>
    <col min="7683" max="7683" width="12.25" style="222" customWidth="1"/>
    <col min="7684" max="7684" width="14.25" style="222" customWidth="1"/>
    <col min="7685" max="7685" width="26.25" style="222" customWidth="1"/>
    <col min="7686" max="7688" width="17.625" style="222" customWidth="1"/>
    <col min="7689" max="7936" width="9" style="222"/>
    <col min="7937" max="7937" width="15.25" style="222" customWidth="1"/>
    <col min="7938" max="7938" width="8.625" style="222" customWidth="1"/>
    <col min="7939" max="7939" width="12.25" style="222" customWidth="1"/>
    <col min="7940" max="7940" width="14.25" style="222" customWidth="1"/>
    <col min="7941" max="7941" width="26.25" style="222" customWidth="1"/>
    <col min="7942" max="7944" width="17.625" style="222" customWidth="1"/>
    <col min="7945" max="8192" width="9" style="222"/>
    <col min="8193" max="8193" width="15.25" style="222" customWidth="1"/>
    <col min="8194" max="8194" width="8.625" style="222" customWidth="1"/>
    <col min="8195" max="8195" width="12.25" style="222" customWidth="1"/>
    <col min="8196" max="8196" width="14.25" style="222" customWidth="1"/>
    <col min="8197" max="8197" width="26.25" style="222" customWidth="1"/>
    <col min="8198" max="8200" width="17.625" style="222" customWidth="1"/>
    <col min="8201" max="8448" width="9" style="222"/>
    <col min="8449" max="8449" width="15.25" style="222" customWidth="1"/>
    <col min="8450" max="8450" width="8.625" style="222" customWidth="1"/>
    <col min="8451" max="8451" width="12.25" style="222" customWidth="1"/>
    <col min="8452" max="8452" width="14.25" style="222" customWidth="1"/>
    <col min="8453" max="8453" width="26.25" style="222" customWidth="1"/>
    <col min="8454" max="8456" width="17.625" style="222" customWidth="1"/>
    <col min="8457" max="8704" width="9" style="222"/>
    <col min="8705" max="8705" width="15.25" style="222" customWidth="1"/>
    <col min="8706" max="8706" width="8.625" style="222" customWidth="1"/>
    <col min="8707" max="8707" width="12.25" style="222" customWidth="1"/>
    <col min="8708" max="8708" width="14.25" style="222" customWidth="1"/>
    <col min="8709" max="8709" width="26.25" style="222" customWidth="1"/>
    <col min="8710" max="8712" width="17.625" style="222" customWidth="1"/>
    <col min="8713" max="8960" width="9" style="222"/>
    <col min="8961" max="8961" width="15.25" style="222" customWidth="1"/>
    <col min="8962" max="8962" width="8.625" style="222" customWidth="1"/>
    <col min="8963" max="8963" width="12.25" style="222" customWidth="1"/>
    <col min="8964" max="8964" width="14.25" style="222" customWidth="1"/>
    <col min="8965" max="8965" width="26.25" style="222" customWidth="1"/>
    <col min="8966" max="8968" width="17.625" style="222" customWidth="1"/>
    <col min="8969" max="9216" width="9" style="222"/>
    <col min="9217" max="9217" width="15.25" style="222" customWidth="1"/>
    <col min="9218" max="9218" width="8.625" style="222" customWidth="1"/>
    <col min="9219" max="9219" width="12.25" style="222" customWidth="1"/>
    <col min="9220" max="9220" width="14.25" style="222" customWidth="1"/>
    <col min="9221" max="9221" width="26.25" style="222" customWidth="1"/>
    <col min="9222" max="9224" width="17.625" style="222" customWidth="1"/>
    <col min="9225" max="9472" width="9" style="222"/>
    <col min="9473" max="9473" width="15.25" style="222" customWidth="1"/>
    <col min="9474" max="9474" width="8.625" style="222" customWidth="1"/>
    <col min="9475" max="9475" width="12.25" style="222" customWidth="1"/>
    <col min="9476" max="9476" width="14.25" style="222" customWidth="1"/>
    <col min="9477" max="9477" width="26.25" style="222" customWidth="1"/>
    <col min="9478" max="9480" width="17.625" style="222" customWidth="1"/>
    <col min="9481" max="9728" width="9" style="222"/>
    <col min="9729" max="9729" width="15.25" style="222" customWidth="1"/>
    <col min="9730" max="9730" width="8.625" style="222" customWidth="1"/>
    <col min="9731" max="9731" width="12.25" style="222" customWidth="1"/>
    <col min="9732" max="9732" width="14.25" style="222" customWidth="1"/>
    <col min="9733" max="9733" width="26.25" style="222" customWidth="1"/>
    <col min="9734" max="9736" width="17.625" style="222" customWidth="1"/>
    <col min="9737" max="9984" width="9" style="222"/>
    <col min="9985" max="9985" width="15.25" style="222" customWidth="1"/>
    <col min="9986" max="9986" width="8.625" style="222" customWidth="1"/>
    <col min="9987" max="9987" width="12.25" style="222" customWidth="1"/>
    <col min="9988" max="9988" width="14.25" style="222" customWidth="1"/>
    <col min="9989" max="9989" width="26.25" style="222" customWidth="1"/>
    <col min="9990" max="9992" width="17.625" style="222" customWidth="1"/>
    <col min="9993" max="10240" width="9" style="222"/>
    <col min="10241" max="10241" width="15.25" style="222" customWidth="1"/>
    <col min="10242" max="10242" width="8.625" style="222" customWidth="1"/>
    <col min="10243" max="10243" width="12.25" style="222" customWidth="1"/>
    <col min="10244" max="10244" width="14.25" style="222" customWidth="1"/>
    <col min="10245" max="10245" width="26.25" style="222" customWidth="1"/>
    <col min="10246" max="10248" width="17.625" style="222" customWidth="1"/>
    <col min="10249" max="10496" width="9" style="222"/>
    <col min="10497" max="10497" width="15.25" style="222" customWidth="1"/>
    <col min="10498" max="10498" width="8.625" style="222" customWidth="1"/>
    <col min="10499" max="10499" width="12.25" style="222" customWidth="1"/>
    <col min="10500" max="10500" width="14.25" style="222" customWidth="1"/>
    <col min="10501" max="10501" width="26.25" style="222" customWidth="1"/>
    <col min="10502" max="10504" width="17.625" style="222" customWidth="1"/>
    <col min="10505" max="10752" width="9" style="222"/>
    <col min="10753" max="10753" width="15.25" style="222" customWidth="1"/>
    <col min="10754" max="10754" width="8.625" style="222" customWidth="1"/>
    <col min="10755" max="10755" width="12.25" style="222" customWidth="1"/>
    <col min="10756" max="10756" width="14.25" style="222" customWidth="1"/>
    <col min="10757" max="10757" width="26.25" style="222" customWidth="1"/>
    <col min="10758" max="10760" width="17.625" style="222" customWidth="1"/>
    <col min="10761" max="11008" width="9" style="222"/>
    <col min="11009" max="11009" width="15.25" style="222" customWidth="1"/>
    <col min="11010" max="11010" width="8.625" style="222" customWidth="1"/>
    <col min="11011" max="11011" width="12.25" style="222" customWidth="1"/>
    <col min="11012" max="11012" width="14.25" style="222" customWidth="1"/>
    <col min="11013" max="11013" width="26.25" style="222" customWidth="1"/>
    <col min="11014" max="11016" width="17.625" style="222" customWidth="1"/>
    <col min="11017" max="11264" width="9" style="222"/>
    <col min="11265" max="11265" width="15.25" style="222" customWidth="1"/>
    <col min="11266" max="11266" width="8.625" style="222" customWidth="1"/>
    <col min="11267" max="11267" width="12.25" style="222" customWidth="1"/>
    <col min="11268" max="11268" width="14.25" style="222" customWidth="1"/>
    <col min="11269" max="11269" width="26.25" style="222" customWidth="1"/>
    <col min="11270" max="11272" width="17.625" style="222" customWidth="1"/>
    <col min="11273" max="11520" width="9" style="222"/>
    <col min="11521" max="11521" width="15.25" style="222" customWidth="1"/>
    <col min="11522" max="11522" width="8.625" style="222" customWidth="1"/>
    <col min="11523" max="11523" width="12.25" style="222" customWidth="1"/>
    <col min="11524" max="11524" width="14.25" style="222" customWidth="1"/>
    <col min="11525" max="11525" width="26.25" style="222" customWidth="1"/>
    <col min="11526" max="11528" width="17.625" style="222" customWidth="1"/>
    <col min="11529" max="11776" width="9" style="222"/>
    <col min="11777" max="11777" width="15.25" style="222" customWidth="1"/>
    <col min="11778" max="11778" width="8.625" style="222" customWidth="1"/>
    <col min="11779" max="11779" width="12.25" style="222" customWidth="1"/>
    <col min="11780" max="11780" width="14.25" style="222" customWidth="1"/>
    <col min="11781" max="11781" width="26.25" style="222" customWidth="1"/>
    <col min="11782" max="11784" width="17.625" style="222" customWidth="1"/>
    <col min="11785" max="12032" width="9" style="222"/>
    <col min="12033" max="12033" width="15.25" style="222" customWidth="1"/>
    <col min="12034" max="12034" width="8.625" style="222" customWidth="1"/>
    <col min="12035" max="12035" width="12.25" style="222" customWidth="1"/>
    <col min="12036" max="12036" width="14.25" style="222" customWidth="1"/>
    <col min="12037" max="12037" width="26.25" style="222" customWidth="1"/>
    <col min="12038" max="12040" width="17.625" style="222" customWidth="1"/>
    <col min="12041" max="12288" width="9" style="222"/>
    <col min="12289" max="12289" width="15.25" style="222" customWidth="1"/>
    <col min="12290" max="12290" width="8.625" style="222" customWidth="1"/>
    <col min="12291" max="12291" width="12.25" style="222" customWidth="1"/>
    <col min="12292" max="12292" width="14.25" style="222" customWidth="1"/>
    <col min="12293" max="12293" width="26.25" style="222" customWidth="1"/>
    <col min="12294" max="12296" width="17.625" style="222" customWidth="1"/>
    <col min="12297" max="12544" width="9" style="222"/>
    <col min="12545" max="12545" width="15.25" style="222" customWidth="1"/>
    <col min="12546" max="12546" width="8.625" style="222" customWidth="1"/>
    <col min="12547" max="12547" width="12.25" style="222" customWidth="1"/>
    <col min="12548" max="12548" width="14.25" style="222" customWidth="1"/>
    <col min="12549" max="12549" width="26.25" style="222" customWidth="1"/>
    <col min="12550" max="12552" width="17.625" style="222" customWidth="1"/>
    <col min="12553" max="12800" width="9" style="222"/>
    <col min="12801" max="12801" width="15.25" style="222" customWidth="1"/>
    <col min="12802" max="12802" width="8.625" style="222" customWidth="1"/>
    <col min="12803" max="12803" width="12.25" style="222" customWidth="1"/>
    <col min="12804" max="12804" width="14.25" style="222" customWidth="1"/>
    <col min="12805" max="12805" width="26.25" style="222" customWidth="1"/>
    <col min="12806" max="12808" width="17.625" style="222" customWidth="1"/>
    <col min="12809" max="13056" width="9" style="222"/>
    <col min="13057" max="13057" width="15.25" style="222" customWidth="1"/>
    <col min="13058" max="13058" width="8.625" style="222" customWidth="1"/>
    <col min="13059" max="13059" width="12.25" style="222" customWidth="1"/>
    <col min="13060" max="13060" width="14.25" style="222" customWidth="1"/>
    <col min="13061" max="13061" width="26.25" style="222" customWidth="1"/>
    <col min="13062" max="13064" width="17.625" style="222" customWidth="1"/>
    <col min="13065" max="13312" width="9" style="222"/>
    <col min="13313" max="13313" width="15.25" style="222" customWidth="1"/>
    <col min="13314" max="13314" width="8.625" style="222" customWidth="1"/>
    <col min="13315" max="13315" width="12.25" style="222" customWidth="1"/>
    <col min="13316" max="13316" width="14.25" style="222" customWidth="1"/>
    <col min="13317" max="13317" width="26.25" style="222" customWidth="1"/>
    <col min="13318" max="13320" width="17.625" style="222" customWidth="1"/>
    <col min="13321" max="13568" width="9" style="222"/>
    <col min="13569" max="13569" width="15.25" style="222" customWidth="1"/>
    <col min="13570" max="13570" width="8.625" style="222" customWidth="1"/>
    <col min="13571" max="13571" width="12.25" style="222" customWidth="1"/>
    <col min="13572" max="13572" width="14.25" style="222" customWidth="1"/>
    <col min="13573" max="13573" width="26.25" style="222" customWidth="1"/>
    <col min="13574" max="13576" width="17.625" style="222" customWidth="1"/>
    <col min="13577" max="13824" width="9" style="222"/>
    <col min="13825" max="13825" width="15.25" style="222" customWidth="1"/>
    <col min="13826" max="13826" width="8.625" style="222" customWidth="1"/>
    <col min="13827" max="13827" width="12.25" style="222" customWidth="1"/>
    <col min="13828" max="13828" width="14.25" style="222" customWidth="1"/>
    <col min="13829" max="13829" width="26.25" style="222" customWidth="1"/>
    <col min="13830" max="13832" width="17.625" style="222" customWidth="1"/>
    <col min="13833" max="14080" width="9" style="222"/>
    <col min="14081" max="14081" width="15.25" style="222" customWidth="1"/>
    <col min="14082" max="14082" width="8.625" style="222" customWidth="1"/>
    <col min="14083" max="14083" width="12.25" style="222" customWidth="1"/>
    <col min="14084" max="14084" width="14.25" style="222" customWidth="1"/>
    <col min="14085" max="14085" width="26.25" style="222" customWidth="1"/>
    <col min="14086" max="14088" width="17.625" style="222" customWidth="1"/>
    <col min="14089" max="14336" width="9" style="222"/>
    <col min="14337" max="14337" width="15.25" style="222" customWidth="1"/>
    <col min="14338" max="14338" width="8.625" style="222" customWidth="1"/>
    <col min="14339" max="14339" width="12.25" style="222" customWidth="1"/>
    <col min="14340" max="14340" width="14.25" style="222" customWidth="1"/>
    <col min="14341" max="14341" width="26.25" style="222" customWidth="1"/>
    <col min="14342" max="14344" width="17.625" style="222" customWidth="1"/>
    <col min="14345" max="14592" width="9" style="222"/>
    <col min="14593" max="14593" width="15.25" style="222" customWidth="1"/>
    <col min="14594" max="14594" width="8.625" style="222" customWidth="1"/>
    <col min="14595" max="14595" width="12.25" style="222" customWidth="1"/>
    <col min="14596" max="14596" width="14.25" style="222" customWidth="1"/>
    <col min="14597" max="14597" width="26.25" style="222" customWidth="1"/>
    <col min="14598" max="14600" width="17.625" style="222" customWidth="1"/>
    <col min="14601" max="14848" width="9" style="222"/>
    <col min="14849" max="14849" width="15.25" style="222" customWidth="1"/>
    <col min="14850" max="14850" width="8.625" style="222" customWidth="1"/>
    <col min="14851" max="14851" width="12.25" style="222" customWidth="1"/>
    <col min="14852" max="14852" width="14.25" style="222" customWidth="1"/>
    <col min="14853" max="14853" width="26.25" style="222" customWidth="1"/>
    <col min="14854" max="14856" width="17.625" style="222" customWidth="1"/>
    <col min="14857" max="15104" width="9" style="222"/>
    <col min="15105" max="15105" width="15.25" style="222" customWidth="1"/>
    <col min="15106" max="15106" width="8.625" style="222" customWidth="1"/>
    <col min="15107" max="15107" width="12.25" style="222" customWidth="1"/>
    <col min="15108" max="15108" width="14.25" style="222" customWidth="1"/>
    <col min="15109" max="15109" width="26.25" style="222" customWidth="1"/>
    <col min="15110" max="15112" width="17.625" style="222" customWidth="1"/>
    <col min="15113" max="15360" width="9" style="222"/>
    <col min="15361" max="15361" width="15.25" style="222" customWidth="1"/>
    <col min="15362" max="15362" width="8.625" style="222" customWidth="1"/>
    <col min="15363" max="15363" width="12.25" style="222" customWidth="1"/>
    <col min="15364" max="15364" width="14.25" style="222" customWidth="1"/>
    <col min="15365" max="15365" width="26.25" style="222" customWidth="1"/>
    <col min="15366" max="15368" width="17.625" style="222" customWidth="1"/>
    <col min="15369" max="15616" width="9" style="222"/>
    <col min="15617" max="15617" width="15.25" style="222" customWidth="1"/>
    <col min="15618" max="15618" width="8.625" style="222" customWidth="1"/>
    <col min="15619" max="15619" width="12.25" style="222" customWidth="1"/>
    <col min="15620" max="15620" width="14.25" style="222" customWidth="1"/>
    <col min="15621" max="15621" width="26.25" style="222" customWidth="1"/>
    <col min="15622" max="15624" width="17.625" style="222" customWidth="1"/>
    <col min="15625" max="15872" width="9" style="222"/>
    <col min="15873" max="15873" width="15.25" style="222" customWidth="1"/>
    <col min="15874" max="15874" width="8.625" style="222" customWidth="1"/>
    <col min="15875" max="15875" width="12.25" style="222" customWidth="1"/>
    <col min="15876" max="15876" width="14.25" style="222" customWidth="1"/>
    <col min="15877" max="15877" width="26.25" style="222" customWidth="1"/>
    <col min="15878" max="15880" width="17.625" style="222" customWidth="1"/>
    <col min="15881" max="16128" width="9" style="222"/>
    <col min="16129" max="16129" width="15.25" style="222" customWidth="1"/>
    <col min="16130" max="16130" width="8.625" style="222" customWidth="1"/>
    <col min="16131" max="16131" width="12.25" style="222" customWidth="1"/>
    <col min="16132" max="16132" width="14.25" style="222" customWidth="1"/>
    <col min="16133" max="16133" width="26.25" style="222" customWidth="1"/>
    <col min="16134" max="16136" width="17.625" style="222" customWidth="1"/>
    <col min="16137" max="16384" width="9" style="222"/>
  </cols>
  <sheetData>
    <row r="1" spans="1:8" ht="20.100000000000001" customHeight="1">
      <c r="A1" s="221" t="s">
        <v>844</v>
      </c>
      <c r="G1" s="223"/>
      <c r="H1" s="223"/>
    </row>
    <row r="2" spans="1:8" ht="24.75" customHeight="1">
      <c r="A2" s="224"/>
      <c r="B2" s="225"/>
      <c r="C2" s="225"/>
      <c r="D2" s="225"/>
      <c r="E2" s="225"/>
      <c r="F2" s="225"/>
      <c r="G2" s="226"/>
      <c r="H2" s="226"/>
    </row>
    <row r="3" spans="1:8" ht="29.25" customHeight="1">
      <c r="A3" s="1300" t="s">
        <v>845</v>
      </c>
      <c r="B3" s="1300"/>
      <c r="C3" s="1300"/>
      <c r="D3" s="1300"/>
      <c r="E3" s="1300"/>
      <c r="F3" s="1300"/>
      <c r="G3" s="1300"/>
      <c r="H3" s="1300"/>
    </row>
    <row r="4" spans="1:8" ht="7.5" customHeight="1">
      <c r="A4" s="225"/>
      <c r="B4" s="225"/>
      <c r="C4" s="225"/>
      <c r="D4" s="225"/>
      <c r="E4" s="225"/>
      <c r="F4" s="225"/>
      <c r="G4" s="225"/>
      <c r="H4" s="225"/>
    </row>
    <row r="5" spans="1:8" s="230" customFormat="1" ht="35.1" customHeight="1" thickBot="1">
      <c r="A5" s="227" t="s">
        <v>846</v>
      </c>
      <c r="B5" s="227" t="s">
        <v>847</v>
      </c>
      <c r="C5" s="227" t="s">
        <v>848</v>
      </c>
      <c r="D5" s="228" t="s">
        <v>849</v>
      </c>
      <c r="E5" s="229" t="s">
        <v>850</v>
      </c>
      <c r="F5" s="229" t="s">
        <v>851</v>
      </c>
      <c r="G5" s="229" t="s">
        <v>852</v>
      </c>
      <c r="H5" s="229" t="s">
        <v>853</v>
      </c>
    </row>
    <row r="6" spans="1:8" ht="24.95" customHeight="1" thickTop="1">
      <c r="A6" s="231"/>
      <c r="B6" s="232"/>
      <c r="C6" s="233"/>
      <c r="D6" s="234"/>
      <c r="E6" s="231"/>
      <c r="F6" s="232"/>
      <c r="G6" s="235"/>
      <c r="H6" s="235"/>
    </row>
    <row r="7" spans="1:8" ht="24.95" customHeight="1">
      <c r="A7" s="236"/>
      <c r="B7" s="237"/>
      <c r="C7" s="238"/>
      <c r="D7" s="239"/>
      <c r="E7" s="236"/>
      <c r="F7" s="237"/>
      <c r="G7" s="240"/>
      <c r="H7" s="240"/>
    </row>
    <row r="8" spans="1:8" ht="24.95" customHeight="1">
      <c r="A8" s="236"/>
      <c r="B8" s="237"/>
      <c r="C8" s="238"/>
      <c r="D8" s="239"/>
      <c r="E8" s="236"/>
      <c r="F8" s="237"/>
      <c r="G8" s="240"/>
      <c r="H8" s="240"/>
    </row>
    <row r="9" spans="1:8" ht="24.95" customHeight="1">
      <c r="A9" s="236"/>
      <c r="B9" s="237"/>
      <c r="C9" s="238"/>
      <c r="D9" s="239"/>
      <c r="E9" s="236"/>
      <c r="F9" s="237"/>
      <c r="G9" s="240"/>
      <c r="H9" s="240"/>
    </row>
    <row r="10" spans="1:8" ht="24.95" customHeight="1">
      <c r="A10" s="236"/>
      <c r="B10" s="237"/>
      <c r="C10" s="238"/>
      <c r="D10" s="239"/>
      <c r="E10" s="236"/>
      <c r="F10" s="237"/>
      <c r="G10" s="240"/>
      <c r="H10" s="240"/>
    </row>
    <row r="11" spans="1:8" ht="24.95" customHeight="1">
      <c r="A11" s="236"/>
      <c r="B11" s="237"/>
      <c r="C11" s="238"/>
      <c r="D11" s="239"/>
      <c r="E11" s="236"/>
      <c r="F11" s="237"/>
      <c r="G11" s="240"/>
      <c r="H11" s="240"/>
    </row>
    <row r="12" spans="1:8" ht="24.95" customHeight="1">
      <c r="A12" s="236"/>
      <c r="B12" s="237"/>
      <c r="C12" s="238"/>
      <c r="D12" s="239"/>
      <c r="E12" s="236"/>
      <c r="F12" s="237"/>
      <c r="G12" s="240"/>
      <c r="H12" s="240"/>
    </row>
    <row r="13" spans="1:8" ht="24.95" customHeight="1">
      <c r="A13" s="236"/>
      <c r="B13" s="237"/>
      <c r="C13" s="238"/>
      <c r="D13" s="239"/>
      <c r="E13" s="236"/>
      <c r="F13" s="237"/>
      <c r="G13" s="240"/>
      <c r="H13" s="240"/>
    </row>
    <row r="14" spans="1:8" ht="24.95" customHeight="1">
      <c r="A14" s="236"/>
      <c r="B14" s="237"/>
      <c r="C14" s="238"/>
      <c r="D14" s="239"/>
      <c r="E14" s="236"/>
      <c r="F14" s="237"/>
      <c r="G14" s="240"/>
      <c r="H14" s="240"/>
    </row>
    <row r="15" spans="1:8" ht="24.95" customHeight="1">
      <c r="A15" s="236"/>
      <c r="B15" s="237"/>
      <c r="C15" s="238"/>
      <c r="D15" s="239"/>
      <c r="E15" s="236"/>
      <c r="F15" s="237"/>
      <c r="G15" s="240"/>
      <c r="H15" s="240"/>
    </row>
    <row r="16" spans="1:8" ht="24.95" customHeight="1">
      <c r="A16" s="236"/>
      <c r="B16" s="237"/>
      <c r="C16" s="238"/>
      <c r="D16" s="239"/>
      <c r="E16" s="236"/>
      <c r="F16" s="237"/>
      <c r="G16" s="240"/>
      <c r="H16" s="240"/>
    </row>
    <row r="17" spans="1:8" ht="24.95" customHeight="1">
      <c r="A17" s="236"/>
      <c r="B17" s="237"/>
      <c r="C17" s="238"/>
      <c r="D17" s="239"/>
      <c r="E17" s="236"/>
      <c r="F17" s="237"/>
      <c r="G17" s="240"/>
      <c r="H17" s="240"/>
    </row>
    <row r="18" spans="1:8" ht="24.95" customHeight="1">
      <c r="A18" s="236"/>
      <c r="B18" s="237"/>
      <c r="C18" s="236"/>
      <c r="D18" s="241"/>
      <c r="E18" s="236"/>
      <c r="F18" s="237"/>
      <c r="G18" s="240"/>
      <c r="H18" s="240"/>
    </row>
    <row r="19" spans="1:8" ht="24.95" customHeight="1">
      <c r="A19" s="236"/>
      <c r="B19" s="237"/>
      <c r="C19" s="236"/>
      <c r="D19" s="241"/>
      <c r="E19" s="236"/>
      <c r="F19" s="237"/>
      <c r="G19" s="240"/>
      <c r="H19" s="240"/>
    </row>
    <row r="20" spans="1:8" ht="24.95" customHeight="1">
      <c r="A20" s="236"/>
      <c r="B20" s="237"/>
      <c r="C20" s="236"/>
      <c r="D20" s="241"/>
      <c r="E20" s="236"/>
      <c r="F20" s="237"/>
      <c r="G20" s="240"/>
      <c r="H20" s="240"/>
    </row>
    <row r="21" spans="1:8" ht="24.95" customHeight="1">
      <c r="A21" s="236"/>
      <c r="B21" s="237"/>
      <c r="C21" s="236"/>
      <c r="D21" s="241"/>
      <c r="E21" s="236"/>
      <c r="F21" s="237"/>
      <c r="G21" s="240"/>
      <c r="H21" s="240"/>
    </row>
    <row r="22" spans="1:8" ht="24.95" customHeight="1">
      <c r="A22" s="236"/>
      <c r="B22" s="237"/>
      <c r="C22" s="236"/>
      <c r="D22" s="241"/>
      <c r="E22" s="236"/>
      <c r="F22" s="237"/>
      <c r="G22" s="240"/>
      <c r="H22" s="240"/>
    </row>
    <row r="23" spans="1:8" ht="24.95" customHeight="1">
      <c r="A23" s="236"/>
      <c r="B23" s="237"/>
      <c r="C23" s="236"/>
      <c r="D23" s="241"/>
      <c r="E23" s="236"/>
      <c r="F23" s="237"/>
      <c r="G23" s="240"/>
      <c r="H23" s="240"/>
    </row>
    <row r="24" spans="1:8" ht="15" customHeight="1">
      <c r="A24" s="242"/>
      <c r="B24" s="243"/>
      <c r="C24" s="242"/>
      <c r="D24" s="244"/>
      <c r="E24" s="242"/>
      <c r="F24" s="243"/>
      <c r="G24" s="245"/>
      <c r="H24" s="245"/>
    </row>
    <row r="25" spans="1:8" s="145" customFormat="1" ht="20.100000000000001" customHeight="1">
      <c r="A25" s="246" t="s">
        <v>854</v>
      </c>
      <c r="B25" s="246"/>
      <c r="C25" s="246"/>
      <c r="D25" s="246"/>
      <c r="E25" s="246"/>
      <c r="F25" s="246"/>
      <c r="G25" s="246"/>
      <c r="H25" s="246"/>
    </row>
    <row r="26" spans="1:8" s="145" customFormat="1" ht="20.100000000000001" customHeight="1">
      <c r="A26" s="246" t="s">
        <v>855</v>
      </c>
      <c r="B26" s="246"/>
      <c r="C26" s="246"/>
      <c r="D26" s="246"/>
      <c r="E26" s="246"/>
      <c r="F26" s="246"/>
      <c r="G26" s="246"/>
      <c r="H26" s="246"/>
    </row>
    <row r="27" spans="1:8" s="145" customFormat="1" ht="20.100000000000001" customHeight="1">
      <c r="A27" s="246" t="s">
        <v>856</v>
      </c>
      <c r="B27" s="246"/>
      <c r="C27" s="246"/>
      <c r="D27" s="246"/>
      <c r="E27" s="246"/>
      <c r="F27" s="246"/>
      <c r="G27" s="246"/>
      <c r="H27" s="246"/>
    </row>
    <row r="28" spans="1:8" s="145" customFormat="1" ht="20.100000000000001" customHeight="1">
      <c r="A28" s="246" t="s">
        <v>857</v>
      </c>
      <c r="B28" s="246"/>
      <c r="C28" s="246"/>
      <c r="D28" s="246"/>
      <c r="E28" s="246"/>
      <c r="F28" s="246"/>
      <c r="G28" s="246"/>
      <c r="H28" s="246"/>
    </row>
    <row r="29" spans="1:8" s="145" customFormat="1" ht="35.1" customHeight="1">
      <c r="A29" s="1301" t="s">
        <v>858</v>
      </c>
      <c r="B29" s="1301"/>
      <c r="C29" s="1301"/>
      <c r="D29" s="1301"/>
      <c r="E29" s="1301"/>
      <c r="F29" s="1301"/>
      <c r="G29" s="1301"/>
      <c r="H29" s="1301"/>
    </row>
    <row r="30" spans="1:8" ht="22.5" customHeight="1"/>
  </sheetData>
  <mergeCells count="2">
    <mergeCell ref="A3:H3"/>
    <mergeCell ref="A29:H29"/>
  </mergeCells>
  <phoneticPr fontId="55"/>
  <dataValidations count="2">
    <dataValidation imeMode="off" allowBlank="1" showInputMessage="1" showErrorMessage="1" sqref="WVL983050:WVL983063 D65546:D65559 IZ65546:IZ65559 SV65546:SV65559 ACR65546:ACR65559 AMN65546:AMN65559 AWJ65546:AWJ65559 BGF65546:BGF65559 BQB65546:BQB65559 BZX65546:BZX65559 CJT65546:CJT65559 CTP65546:CTP65559 DDL65546:DDL65559 DNH65546:DNH65559 DXD65546:DXD65559 EGZ65546:EGZ65559 EQV65546:EQV65559 FAR65546:FAR65559 FKN65546:FKN65559 FUJ65546:FUJ65559 GEF65546:GEF65559 GOB65546:GOB65559 GXX65546:GXX65559 HHT65546:HHT65559 HRP65546:HRP65559 IBL65546:IBL65559 ILH65546:ILH65559 IVD65546:IVD65559 JEZ65546:JEZ65559 JOV65546:JOV65559 JYR65546:JYR65559 KIN65546:KIN65559 KSJ65546:KSJ65559 LCF65546:LCF65559 LMB65546:LMB65559 LVX65546:LVX65559 MFT65546:MFT65559 MPP65546:MPP65559 MZL65546:MZL65559 NJH65546:NJH65559 NTD65546:NTD65559 OCZ65546:OCZ65559 OMV65546:OMV65559 OWR65546:OWR65559 PGN65546:PGN65559 PQJ65546:PQJ65559 QAF65546:QAF65559 QKB65546:QKB65559 QTX65546:QTX65559 RDT65546:RDT65559 RNP65546:RNP65559 RXL65546:RXL65559 SHH65546:SHH65559 SRD65546:SRD65559 TAZ65546:TAZ65559 TKV65546:TKV65559 TUR65546:TUR65559 UEN65546:UEN65559 UOJ65546:UOJ65559 UYF65546:UYF65559 VIB65546:VIB65559 VRX65546:VRX65559 WBT65546:WBT65559 WLP65546:WLP65559 WVL65546:WVL65559 D131082:D131095 IZ131082:IZ131095 SV131082:SV131095 ACR131082:ACR131095 AMN131082:AMN131095 AWJ131082:AWJ131095 BGF131082:BGF131095 BQB131082:BQB131095 BZX131082:BZX131095 CJT131082:CJT131095 CTP131082:CTP131095 DDL131082:DDL131095 DNH131082:DNH131095 DXD131082:DXD131095 EGZ131082:EGZ131095 EQV131082:EQV131095 FAR131082:FAR131095 FKN131082:FKN131095 FUJ131082:FUJ131095 GEF131082:GEF131095 GOB131082:GOB131095 GXX131082:GXX131095 HHT131082:HHT131095 HRP131082:HRP131095 IBL131082:IBL131095 ILH131082:ILH131095 IVD131082:IVD131095 JEZ131082:JEZ131095 JOV131082:JOV131095 JYR131082:JYR131095 KIN131082:KIN131095 KSJ131082:KSJ131095 LCF131082:LCF131095 LMB131082:LMB131095 LVX131082:LVX131095 MFT131082:MFT131095 MPP131082:MPP131095 MZL131082:MZL131095 NJH131082:NJH131095 NTD131082:NTD131095 OCZ131082:OCZ131095 OMV131082:OMV131095 OWR131082:OWR131095 PGN131082:PGN131095 PQJ131082:PQJ131095 QAF131082:QAF131095 QKB131082:QKB131095 QTX131082:QTX131095 RDT131082:RDT131095 RNP131082:RNP131095 RXL131082:RXL131095 SHH131082:SHH131095 SRD131082:SRD131095 TAZ131082:TAZ131095 TKV131082:TKV131095 TUR131082:TUR131095 UEN131082:UEN131095 UOJ131082:UOJ131095 UYF131082:UYF131095 VIB131082:VIB131095 VRX131082:VRX131095 WBT131082:WBT131095 WLP131082:WLP131095 WVL131082:WVL131095 D196618:D196631 IZ196618:IZ196631 SV196618:SV196631 ACR196618:ACR196631 AMN196618:AMN196631 AWJ196618:AWJ196631 BGF196618:BGF196631 BQB196618:BQB196631 BZX196618:BZX196631 CJT196618:CJT196631 CTP196618:CTP196631 DDL196618:DDL196631 DNH196618:DNH196631 DXD196618:DXD196631 EGZ196618:EGZ196631 EQV196618:EQV196631 FAR196618:FAR196631 FKN196618:FKN196631 FUJ196618:FUJ196631 GEF196618:GEF196631 GOB196618:GOB196631 GXX196618:GXX196631 HHT196618:HHT196631 HRP196618:HRP196631 IBL196618:IBL196631 ILH196618:ILH196631 IVD196618:IVD196631 JEZ196618:JEZ196631 JOV196618:JOV196631 JYR196618:JYR196631 KIN196618:KIN196631 KSJ196618:KSJ196631 LCF196618:LCF196631 LMB196618:LMB196631 LVX196618:LVX196631 MFT196618:MFT196631 MPP196618:MPP196631 MZL196618:MZL196631 NJH196618:NJH196631 NTD196618:NTD196631 OCZ196618:OCZ196631 OMV196618:OMV196631 OWR196618:OWR196631 PGN196618:PGN196631 PQJ196618:PQJ196631 QAF196618:QAF196631 QKB196618:QKB196631 QTX196618:QTX196631 RDT196618:RDT196631 RNP196618:RNP196631 RXL196618:RXL196631 SHH196618:SHH196631 SRD196618:SRD196631 TAZ196618:TAZ196631 TKV196618:TKV196631 TUR196618:TUR196631 UEN196618:UEN196631 UOJ196618:UOJ196631 UYF196618:UYF196631 VIB196618:VIB196631 VRX196618:VRX196631 WBT196618:WBT196631 WLP196618:WLP196631 WVL196618:WVL196631 D262154:D262167 IZ262154:IZ262167 SV262154:SV262167 ACR262154:ACR262167 AMN262154:AMN262167 AWJ262154:AWJ262167 BGF262154:BGF262167 BQB262154:BQB262167 BZX262154:BZX262167 CJT262154:CJT262167 CTP262154:CTP262167 DDL262154:DDL262167 DNH262154:DNH262167 DXD262154:DXD262167 EGZ262154:EGZ262167 EQV262154:EQV262167 FAR262154:FAR262167 FKN262154:FKN262167 FUJ262154:FUJ262167 GEF262154:GEF262167 GOB262154:GOB262167 GXX262154:GXX262167 HHT262154:HHT262167 HRP262154:HRP262167 IBL262154:IBL262167 ILH262154:ILH262167 IVD262154:IVD262167 JEZ262154:JEZ262167 JOV262154:JOV262167 JYR262154:JYR262167 KIN262154:KIN262167 KSJ262154:KSJ262167 LCF262154:LCF262167 LMB262154:LMB262167 LVX262154:LVX262167 MFT262154:MFT262167 MPP262154:MPP262167 MZL262154:MZL262167 NJH262154:NJH262167 NTD262154:NTD262167 OCZ262154:OCZ262167 OMV262154:OMV262167 OWR262154:OWR262167 PGN262154:PGN262167 PQJ262154:PQJ262167 QAF262154:QAF262167 QKB262154:QKB262167 QTX262154:QTX262167 RDT262154:RDT262167 RNP262154:RNP262167 RXL262154:RXL262167 SHH262154:SHH262167 SRD262154:SRD262167 TAZ262154:TAZ262167 TKV262154:TKV262167 TUR262154:TUR262167 UEN262154:UEN262167 UOJ262154:UOJ262167 UYF262154:UYF262167 VIB262154:VIB262167 VRX262154:VRX262167 WBT262154:WBT262167 WLP262154:WLP262167 WVL262154:WVL262167 D327690:D327703 IZ327690:IZ327703 SV327690:SV327703 ACR327690:ACR327703 AMN327690:AMN327703 AWJ327690:AWJ327703 BGF327690:BGF327703 BQB327690:BQB327703 BZX327690:BZX327703 CJT327690:CJT327703 CTP327690:CTP327703 DDL327690:DDL327703 DNH327690:DNH327703 DXD327690:DXD327703 EGZ327690:EGZ327703 EQV327690:EQV327703 FAR327690:FAR327703 FKN327690:FKN327703 FUJ327690:FUJ327703 GEF327690:GEF327703 GOB327690:GOB327703 GXX327690:GXX327703 HHT327690:HHT327703 HRP327690:HRP327703 IBL327690:IBL327703 ILH327690:ILH327703 IVD327690:IVD327703 JEZ327690:JEZ327703 JOV327690:JOV327703 JYR327690:JYR327703 KIN327690:KIN327703 KSJ327690:KSJ327703 LCF327690:LCF327703 LMB327690:LMB327703 LVX327690:LVX327703 MFT327690:MFT327703 MPP327690:MPP327703 MZL327690:MZL327703 NJH327690:NJH327703 NTD327690:NTD327703 OCZ327690:OCZ327703 OMV327690:OMV327703 OWR327690:OWR327703 PGN327690:PGN327703 PQJ327690:PQJ327703 QAF327690:QAF327703 QKB327690:QKB327703 QTX327690:QTX327703 RDT327690:RDT327703 RNP327690:RNP327703 RXL327690:RXL327703 SHH327690:SHH327703 SRD327690:SRD327703 TAZ327690:TAZ327703 TKV327690:TKV327703 TUR327690:TUR327703 UEN327690:UEN327703 UOJ327690:UOJ327703 UYF327690:UYF327703 VIB327690:VIB327703 VRX327690:VRX327703 WBT327690:WBT327703 WLP327690:WLP327703 WVL327690:WVL327703 D393226:D393239 IZ393226:IZ393239 SV393226:SV393239 ACR393226:ACR393239 AMN393226:AMN393239 AWJ393226:AWJ393239 BGF393226:BGF393239 BQB393226:BQB393239 BZX393226:BZX393239 CJT393226:CJT393239 CTP393226:CTP393239 DDL393226:DDL393239 DNH393226:DNH393239 DXD393226:DXD393239 EGZ393226:EGZ393239 EQV393226:EQV393239 FAR393226:FAR393239 FKN393226:FKN393239 FUJ393226:FUJ393239 GEF393226:GEF393239 GOB393226:GOB393239 GXX393226:GXX393239 HHT393226:HHT393239 HRP393226:HRP393239 IBL393226:IBL393239 ILH393226:ILH393239 IVD393226:IVD393239 JEZ393226:JEZ393239 JOV393226:JOV393239 JYR393226:JYR393239 KIN393226:KIN393239 KSJ393226:KSJ393239 LCF393226:LCF393239 LMB393226:LMB393239 LVX393226:LVX393239 MFT393226:MFT393239 MPP393226:MPP393239 MZL393226:MZL393239 NJH393226:NJH393239 NTD393226:NTD393239 OCZ393226:OCZ393239 OMV393226:OMV393239 OWR393226:OWR393239 PGN393226:PGN393239 PQJ393226:PQJ393239 QAF393226:QAF393239 QKB393226:QKB393239 QTX393226:QTX393239 RDT393226:RDT393239 RNP393226:RNP393239 RXL393226:RXL393239 SHH393226:SHH393239 SRD393226:SRD393239 TAZ393226:TAZ393239 TKV393226:TKV393239 TUR393226:TUR393239 UEN393226:UEN393239 UOJ393226:UOJ393239 UYF393226:UYF393239 VIB393226:VIB393239 VRX393226:VRX393239 WBT393226:WBT393239 WLP393226:WLP393239 WVL393226:WVL393239 D458762:D458775 IZ458762:IZ458775 SV458762:SV458775 ACR458762:ACR458775 AMN458762:AMN458775 AWJ458762:AWJ458775 BGF458762:BGF458775 BQB458762:BQB458775 BZX458762:BZX458775 CJT458762:CJT458775 CTP458762:CTP458775 DDL458762:DDL458775 DNH458762:DNH458775 DXD458762:DXD458775 EGZ458762:EGZ458775 EQV458762:EQV458775 FAR458762:FAR458775 FKN458762:FKN458775 FUJ458762:FUJ458775 GEF458762:GEF458775 GOB458762:GOB458775 GXX458762:GXX458775 HHT458762:HHT458775 HRP458762:HRP458775 IBL458762:IBL458775 ILH458762:ILH458775 IVD458762:IVD458775 JEZ458762:JEZ458775 JOV458762:JOV458775 JYR458762:JYR458775 KIN458762:KIN458775 KSJ458762:KSJ458775 LCF458762:LCF458775 LMB458762:LMB458775 LVX458762:LVX458775 MFT458762:MFT458775 MPP458762:MPP458775 MZL458762:MZL458775 NJH458762:NJH458775 NTD458762:NTD458775 OCZ458762:OCZ458775 OMV458762:OMV458775 OWR458762:OWR458775 PGN458762:PGN458775 PQJ458762:PQJ458775 QAF458762:QAF458775 QKB458762:QKB458775 QTX458762:QTX458775 RDT458762:RDT458775 RNP458762:RNP458775 RXL458762:RXL458775 SHH458762:SHH458775 SRD458762:SRD458775 TAZ458762:TAZ458775 TKV458762:TKV458775 TUR458762:TUR458775 UEN458762:UEN458775 UOJ458762:UOJ458775 UYF458762:UYF458775 VIB458762:VIB458775 VRX458762:VRX458775 WBT458762:WBT458775 WLP458762:WLP458775 WVL458762:WVL458775 D524298:D524311 IZ524298:IZ524311 SV524298:SV524311 ACR524298:ACR524311 AMN524298:AMN524311 AWJ524298:AWJ524311 BGF524298:BGF524311 BQB524298:BQB524311 BZX524298:BZX524311 CJT524298:CJT524311 CTP524298:CTP524311 DDL524298:DDL524311 DNH524298:DNH524311 DXD524298:DXD524311 EGZ524298:EGZ524311 EQV524298:EQV524311 FAR524298:FAR524311 FKN524298:FKN524311 FUJ524298:FUJ524311 GEF524298:GEF524311 GOB524298:GOB524311 GXX524298:GXX524311 HHT524298:HHT524311 HRP524298:HRP524311 IBL524298:IBL524311 ILH524298:ILH524311 IVD524298:IVD524311 JEZ524298:JEZ524311 JOV524298:JOV524311 JYR524298:JYR524311 KIN524298:KIN524311 KSJ524298:KSJ524311 LCF524298:LCF524311 LMB524298:LMB524311 LVX524298:LVX524311 MFT524298:MFT524311 MPP524298:MPP524311 MZL524298:MZL524311 NJH524298:NJH524311 NTD524298:NTD524311 OCZ524298:OCZ524311 OMV524298:OMV524311 OWR524298:OWR524311 PGN524298:PGN524311 PQJ524298:PQJ524311 QAF524298:QAF524311 QKB524298:QKB524311 QTX524298:QTX524311 RDT524298:RDT524311 RNP524298:RNP524311 RXL524298:RXL524311 SHH524298:SHH524311 SRD524298:SRD524311 TAZ524298:TAZ524311 TKV524298:TKV524311 TUR524298:TUR524311 UEN524298:UEN524311 UOJ524298:UOJ524311 UYF524298:UYF524311 VIB524298:VIB524311 VRX524298:VRX524311 WBT524298:WBT524311 WLP524298:WLP524311 WVL524298:WVL524311 D589834:D589847 IZ589834:IZ589847 SV589834:SV589847 ACR589834:ACR589847 AMN589834:AMN589847 AWJ589834:AWJ589847 BGF589834:BGF589847 BQB589834:BQB589847 BZX589834:BZX589847 CJT589834:CJT589847 CTP589834:CTP589847 DDL589834:DDL589847 DNH589834:DNH589847 DXD589834:DXD589847 EGZ589834:EGZ589847 EQV589834:EQV589847 FAR589834:FAR589847 FKN589834:FKN589847 FUJ589834:FUJ589847 GEF589834:GEF589847 GOB589834:GOB589847 GXX589834:GXX589847 HHT589834:HHT589847 HRP589834:HRP589847 IBL589834:IBL589847 ILH589834:ILH589847 IVD589834:IVD589847 JEZ589834:JEZ589847 JOV589834:JOV589847 JYR589834:JYR589847 KIN589834:KIN589847 KSJ589834:KSJ589847 LCF589834:LCF589847 LMB589834:LMB589847 LVX589834:LVX589847 MFT589834:MFT589847 MPP589834:MPP589847 MZL589834:MZL589847 NJH589834:NJH589847 NTD589834:NTD589847 OCZ589834:OCZ589847 OMV589834:OMV589847 OWR589834:OWR589847 PGN589834:PGN589847 PQJ589834:PQJ589847 QAF589834:QAF589847 QKB589834:QKB589847 QTX589834:QTX589847 RDT589834:RDT589847 RNP589834:RNP589847 RXL589834:RXL589847 SHH589834:SHH589847 SRD589834:SRD589847 TAZ589834:TAZ589847 TKV589834:TKV589847 TUR589834:TUR589847 UEN589834:UEN589847 UOJ589834:UOJ589847 UYF589834:UYF589847 VIB589834:VIB589847 VRX589834:VRX589847 WBT589834:WBT589847 WLP589834:WLP589847 WVL589834:WVL589847 D655370:D655383 IZ655370:IZ655383 SV655370:SV655383 ACR655370:ACR655383 AMN655370:AMN655383 AWJ655370:AWJ655383 BGF655370:BGF655383 BQB655370:BQB655383 BZX655370:BZX655383 CJT655370:CJT655383 CTP655370:CTP655383 DDL655370:DDL655383 DNH655370:DNH655383 DXD655370:DXD655383 EGZ655370:EGZ655383 EQV655370:EQV655383 FAR655370:FAR655383 FKN655370:FKN655383 FUJ655370:FUJ655383 GEF655370:GEF655383 GOB655370:GOB655383 GXX655370:GXX655383 HHT655370:HHT655383 HRP655370:HRP655383 IBL655370:IBL655383 ILH655370:ILH655383 IVD655370:IVD655383 JEZ655370:JEZ655383 JOV655370:JOV655383 JYR655370:JYR655383 KIN655370:KIN655383 KSJ655370:KSJ655383 LCF655370:LCF655383 LMB655370:LMB655383 LVX655370:LVX655383 MFT655370:MFT655383 MPP655370:MPP655383 MZL655370:MZL655383 NJH655370:NJH655383 NTD655370:NTD655383 OCZ655370:OCZ655383 OMV655370:OMV655383 OWR655370:OWR655383 PGN655370:PGN655383 PQJ655370:PQJ655383 QAF655370:QAF655383 QKB655370:QKB655383 QTX655370:QTX655383 RDT655370:RDT655383 RNP655370:RNP655383 RXL655370:RXL655383 SHH655370:SHH655383 SRD655370:SRD655383 TAZ655370:TAZ655383 TKV655370:TKV655383 TUR655370:TUR655383 UEN655370:UEN655383 UOJ655370:UOJ655383 UYF655370:UYF655383 VIB655370:VIB655383 VRX655370:VRX655383 WBT655370:WBT655383 WLP655370:WLP655383 WVL655370:WVL655383 D720906:D720919 IZ720906:IZ720919 SV720906:SV720919 ACR720906:ACR720919 AMN720906:AMN720919 AWJ720906:AWJ720919 BGF720906:BGF720919 BQB720906:BQB720919 BZX720906:BZX720919 CJT720906:CJT720919 CTP720906:CTP720919 DDL720906:DDL720919 DNH720906:DNH720919 DXD720906:DXD720919 EGZ720906:EGZ720919 EQV720906:EQV720919 FAR720906:FAR720919 FKN720906:FKN720919 FUJ720906:FUJ720919 GEF720906:GEF720919 GOB720906:GOB720919 GXX720906:GXX720919 HHT720906:HHT720919 HRP720906:HRP720919 IBL720906:IBL720919 ILH720906:ILH720919 IVD720906:IVD720919 JEZ720906:JEZ720919 JOV720906:JOV720919 JYR720906:JYR720919 KIN720906:KIN720919 KSJ720906:KSJ720919 LCF720906:LCF720919 LMB720906:LMB720919 LVX720906:LVX720919 MFT720906:MFT720919 MPP720906:MPP720919 MZL720906:MZL720919 NJH720906:NJH720919 NTD720906:NTD720919 OCZ720906:OCZ720919 OMV720906:OMV720919 OWR720906:OWR720919 PGN720906:PGN720919 PQJ720906:PQJ720919 QAF720906:QAF720919 QKB720906:QKB720919 QTX720906:QTX720919 RDT720906:RDT720919 RNP720906:RNP720919 RXL720906:RXL720919 SHH720906:SHH720919 SRD720906:SRD720919 TAZ720906:TAZ720919 TKV720906:TKV720919 TUR720906:TUR720919 UEN720906:UEN720919 UOJ720906:UOJ720919 UYF720906:UYF720919 VIB720906:VIB720919 VRX720906:VRX720919 WBT720906:WBT720919 WLP720906:WLP720919 WVL720906:WVL720919 D786442:D786455 IZ786442:IZ786455 SV786442:SV786455 ACR786442:ACR786455 AMN786442:AMN786455 AWJ786442:AWJ786455 BGF786442:BGF786455 BQB786442:BQB786455 BZX786442:BZX786455 CJT786442:CJT786455 CTP786442:CTP786455 DDL786442:DDL786455 DNH786442:DNH786455 DXD786442:DXD786455 EGZ786442:EGZ786455 EQV786442:EQV786455 FAR786442:FAR786455 FKN786442:FKN786455 FUJ786442:FUJ786455 GEF786442:GEF786455 GOB786442:GOB786455 GXX786442:GXX786455 HHT786442:HHT786455 HRP786442:HRP786455 IBL786442:IBL786455 ILH786442:ILH786455 IVD786442:IVD786455 JEZ786442:JEZ786455 JOV786442:JOV786455 JYR786442:JYR786455 KIN786442:KIN786455 KSJ786442:KSJ786455 LCF786442:LCF786455 LMB786442:LMB786455 LVX786442:LVX786455 MFT786442:MFT786455 MPP786442:MPP786455 MZL786442:MZL786455 NJH786442:NJH786455 NTD786442:NTD786455 OCZ786442:OCZ786455 OMV786442:OMV786455 OWR786442:OWR786455 PGN786442:PGN786455 PQJ786442:PQJ786455 QAF786442:QAF786455 QKB786442:QKB786455 QTX786442:QTX786455 RDT786442:RDT786455 RNP786442:RNP786455 RXL786442:RXL786455 SHH786442:SHH786455 SRD786442:SRD786455 TAZ786442:TAZ786455 TKV786442:TKV786455 TUR786442:TUR786455 UEN786442:UEN786455 UOJ786442:UOJ786455 UYF786442:UYF786455 VIB786442:VIB786455 VRX786442:VRX786455 WBT786442:WBT786455 WLP786442:WLP786455 WVL786442:WVL786455 D851978:D851991 IZ851978:IZ851991 SV851978:SV851991 ACR851978:ACR851991 AMN851978:AMN851991 AWJ851978:AWJ851991 BGF851978:BGF851991 BQB851978:BQB851991 BZX851978:BZX851991 CJT851978:CJT851991 CTP851978:CTP851991 DDL851978:DDL851991 DNH851978:DNH851991 DXD851978:DXD851991 EGZ851978:EGZ851991 EQV851978:EQV851991 FAR851978:FAR851991 FKN851978:FKN851991 FUJ851978:FUJ851991 GEF851978:GEF851991 GOB851978:GOB851991 GXX851978:GXX851991 HHT851978:HHT851991 HRP851978:HRP851991 IBL851978:IBL851991 ILH851978:ILH851991 IVD851978:IVD851991 JEZ851978:JEZ851991 JOV851978:JOV851991 JYR851978:JYR851991 KIN851978:KIN851991 KSJ851978:KSJ851991 LCF851978:LCF851991 LMB851978:LMB851991 LVX851978:LVX851991 MFT851978:MFT851991 MPP851978:MPP851991 MZL851978:MZL851991 NJH851978:NJH851991 NTD851978:NTD851991 OCZ851978:OCZ851991 OMV851978:OMV851991 OWR851978:OWR851991 PGN851978:PGN851991 PQJ851978:PQJ851991 QAF851978:QAF851991 QKB851978:QKB851991 QTX851978:QTX851991 RDT851978:RDT851991 RNP851978:RNP851991 RXL851978:RXL851991 SHH851978:SHH851991 SRD851978:SRD851991 TAZ851978:TAZ851991 TKV851978:TKV851991 TUR851978:TUR851991 UEN851978:UEN851991 UOJ851978:UOJ851991 UYF851978:UYF851991 VIB851978:VIB851991 VRX851978:VRX851991 WBT851978:WBT851991 WLP851978:WLP851991 WVL851978:WVL851991 D917514:D917527 IZ917514:IZ917527 SV917514:SV917527 ACR917514:ACR917527 AMN917514:AMN917527 AWJ917514:AWJ917527 BGF917514:BGF917527 BQB917514:BQB917527 BZX917514:BZX917527 CJT917514:CJT917527 CTP917514:CTP917527 DDL917514:DDL917527 DNH917514:DNH917527 DXD917514:DXD917527 EGZ917514:EGZ917527 EQV917514:EQV917527 FAR917514:FAR917527 FKN917514:FKN917527 FUJ917514:FUJ917527 GEF917514:GEF917527 GOB917514:GOB917527 GXX917514:GXX917527 HHT917514:HHT917527 HRP917514:HRP917527 IBL917514:IBL917527 ILH917514:ILH917527 IVD917514:IVD917527 JEZ917514:JEZ917527 JOV917514:JOV917527 JYR917514:JYR917527 KIN917514:KIN917527 KSJ917514:KSJ917527 LCF917514:LCF917527 LMB917514:LMB917527 LVX917514:LVX917527 MFT917514:MFT917527 MPP917514:MPP917527 MZL917514:MZL917527 NJH917514:NJH917527 NTD917514:NTD917527 OCZ917514:OCZ917527 OMV917514:OMV917527 OWR917514:OWR917527 PGN917514:PGN917527 PQJ917514:PQJ917527 QAF917514:QAF917527 QKB917514:QKB917527 QTX917514:QTX917527 RDT917514:RDT917527 RNP917514:RNP917527 RXL917514:RXL917527 SHH917514:SHH917527 SRD917514:SRD917527 TAZ917514:TAZ917527 TKV917514:TKV917527 TUR917514:TUR917527 UEN917514:UEN917527 UOJ917514:UOJ917527 UYF917514:UYF917527 VIB917514:VIB917527 VRX917514:VRX917527 WBT917514:WBT917527 WLP917514:WLP917527 WVL917514:WVL917527 D983050:D983063 IZ983050:IZ983063 SV983050:SV983063 ACR983050:ACR983063 AMN983050:AMN983063 AWJ983050:AWJ983063 BGF983050:BGF983063 BQB983050:BQB983063 BZX983050:BZX983063 CJT983050:CJT983063 CTP983050:CTP983063 DDL983050:DDL983063 DNH983050:DNH983063 DXD983050:DXD983063 EGZ983050:EGZ983063 EQV983050:EQV983063 FAR983050:FAR983063 FKN983050:FKN983063 FUJ983050:FUJ983063 GEF983050:GEF983063 GOB983050:GOB983063 GXX983050:GXX983063 HHT983050:HHT983063 HRP983050:HRP983063 IBL983050:IBL983063 ILH983050:ILH983063 IVD983050:IVD983063 JEZ983050:JEZ983063 JOV983050:JOV983063 JYR983050:JYR983063 KIN983050:KIN983063 KSJ983050:KSJ983063 LCF983050:LCF983063 LMB983050:LMB983063 LVX983050:LVX983063 MFT983050:MFT983063 MPP983050:MPP983063 MZL983050:MZL983063 NJH983050:NJH983063 NTD983050:NTD983063 OCZ983050:OCZ983063 OMV983050:OMV983063 OWR983050:OWR983063 PGN983050:PGN983063 PQJ983050:PQJ983063 QAF983050:QAF983063 QKB983050:QKB983063 QTX983050:QTX983063 RDT983050:RDT983063 RNP983050:RNP983063 RXL983050:RXL983063 SHH983050:SHH983063 SRD983050:SRD983063 TAZ983050:TAZ983063 TKV983050:TKV983063 TUR983050:TUR983063 UEN983050:UEN983063 UOJ983050:UOJ983063 UYF983050:UYF983063 VIB983050:VIB983063 VRX983050:VRX983063 WBT983050:WBT983063 WLP983050:WLP983063 WVL6:WVL24 WLP6:WLP24 WBT6:WBT24 VRX6:VRX24 VIB6:VIB24 UYF6:UYF24 UOJ6:UOJ24 UEN6:UEN24 TUR6:TUR24 TKV6:TKV24 TAZ6:TAZ24 SRD6:SRD24 SHH6:SHH24 RXL6:RXL24 RNP6:RNP24 RDT6:RDT24 QTX6:QTX24 QKB6:QKB24 QAF6:QAF24 PQJ6:PQJ24 PGN6:PGN24 OWR6:OWR24 OMV6:OMV24 OCZ6:OCZ24 NTD6:NTD24 NJH6:NJH24 MZL6:MZL24 MPP6:MPP24 MFT6:MFT24 LVX6:LVX24 LMB6:LMB24 LCF6:LCF24 KSJ6:KSJ24 KIN6:KIN24 JYR6:JYR24 JOV6:JOV24 JEZ6:JEZ24 IVD6:IVD24 ILH6:ILH24 IBL6:IBL24 HRP6:HRP24 HHT6:HHT24 GXX6:GXX24 GOB6:GOB24 GEF6:GEF24 FUJ6:FUJ24 FKN6:FKN24 FAR6:FAR24 EQV6:EQV24 EGZ6:EGZ24 DXD6:DXD24 DNH6:DNH24 DDL6:DDL24 CTP6:CTP24 CJT6:CJT24 BZX6:BZX24 BQB6:BQB24 BGF6:BGF24 AWJ6:AWJ24 AMN6:AMN24 ACR6:ACR24 SV6:SV24 IZ6:IZ24 D6:D24" xr:uid="{4AA88436-FD7A-4D22-B277-6FA0D12A3285}"/>
    <dataValidation imeMode="hiragana" allowBlank="1" showInputMessage="1" showErrorMessage="1" sqref="A65546:B65559 IW65546:IX65559 SS65546:ST65559 ACO65546:ACP65559 AMK65546:AML65559 AWG65546:AWH65559 BGC65546:BGD65559 BPY65546:BPZ65559 BZU65546:BZV65559 CJQ65546:CJR65559 CTM65546:CTN65559 DDI65546:DDJ65559 DNE65546:DNF65559 DXA65546:DXB65559 EGW65546:EGX65559 EQS65546:EQT65559 FAO65546:FAP65559 FKK65546:FKL65559 FUG65546:FUH65559 GEC65546:GED65559 GNY65546:GNZ65559 GXU65546:GXV65559 HHQ65546:HHR65559 HRM65546:HRN65559 IBI65546:IBJ65559 ILE65546:ILF65559 IVA65546:IVB65559 JEW65546:JEX65559 JOS65546:JOT65559 JYO65546:JYP65559 KIK65546:KIL65559 KSG65546:KSH65559 LCC65546:LCD65559 LLY65546:LLZ65559 LVU65546:LVV65559 MFQ65546:MFR65559 MPM65546:MPN65559 MZI65546:MZJ65559 NJE65546:NJF65559 NTA65546:NTB65559 OCW65546:OCX65559 OMS65546:OMT65559 OWO65546:OWP65559 PGK65546:PGL65559 PQG65546:PQH65559 QAC65546:QAD65559 QJY65546:QJZ65559 QTU65546:QTV65559 RDQ65546:RDR65559 RNM65546:RNN65559 RXI65546:RXJ65559 SHE65546:SHF65559 SRA65546:SRB65559 TAW65546:TAX65559 TKS65546:TKT65559 TUO65546:TUP65559 UEK65546:UEL65559 UOG65546:UOH65559 UYC65546:UYD65559 VHY65546:VHZ65559 VRU65546:VRV65559 WBQ65546:WBR65559 WLM65546:WLN65559 WVI65546:WVJ65559 A131082:B131095 IW131082:IX131095 SS131082:ST131095 ACO131082:ACP131095 AMK131082:AML131095 AWG131082:AWH131095 BGC131082:BGD131095 BPY131082:BPZ131095 BZU131082:BZV131095 CJQ131082:CJR131095 CTM131082:CTN131095 DDI131082:DDJ131095 DNE131082:DNF131095 DXA131082:DXB131095 EGW131082:EGX131095 EQS131082:EQT131095 FAO131082:FAP131095 FKK131082:FKL131095 FUG131082:FUH131095 GEC131082:GED131095 GNY131082:GNZ131095 GXU131082:GXV131095 HHQ131082:HHR131095 HRM131082:HRN131095 IBI131082:IBJ131095 ILE131082:ILF131095 IVA131082:IVB131095 JEW131082:JEX131095 JOS131082:JOT131095 JYO131082:JYP131095 KIK131082:KIL131095 KSG131082:KSH131095 LCC131082:LCD131095 LLY131082:LLZ131095 LVU131082:LVV131095 MFQ131082:MFR131095 MPM131082:MPN131095 MZI131082:MZJ131095 NJE131082:NJF131095 NTA131082:NTB131095 OCW131082:OCX131095 OMS131082:OMT131095 OWO131082:OWP131095 PGK131082:PGL131095 PQG131082:PQH131095 QAC131082:QAD131095 QJY131082:QJZ131095 QTU131082:QTV131095 RDQ131082:RDR131095 RNM131082:RNN131095 RXI131082:RXJ131095 SHE131082:SHF131095 SRA131082:SRB131095 TAW131082:TAX131095 TKS131082:TKT131095 TUO131082:TUP131095 UEK131082:UEL131095 UOG131082:UOH131095 UYC131082:UYD131095 VHY131082:VHZ131095 VRU131082:VRV131095 WBQ131082:WBR131095 WLM131082:WLN131095 WVI131082:WVJ131095 A196618:B196631 IW196618:IX196631 SS196618:ST196631 ACO196618:ACP196631 AMK196618:AML196631 AWG196618:AWH196631 BGC196618:BGD196631 BPY196618:BPZ196631 BZU196618:BZV196631 CJQ196618:CJR196631 CTM196618:CTN196631 DDI196618:DDJ196631 DNE196618:DNF196631 DXA196618:DXB196631 EGW196618:EGX196631 EQS196618:EQT196631 FAO196618:FAP196631 FKK196618:FKL196631 FUG196618:FUH196631 GEC196618:GED196631 GNY196618:GNZ196631 GXU196618:GXV196631 HHQ196618:HHR196631 HRM196618:HRN196631 IBI196618:IBJ196631 ILE196618:ILF196631 IVA196618:IVB196631 JEW196618:JEX196631 JOS196618:JOT196631 JYO196618:JYP196631 KIK196618:KIL196631 KSG196618:KSH196631 LCC196618:LCD196631 LLY196618:LLZ196631 LVU196618:LVV196631 MFQ196618:MFR196631 MPM196618:MPN196631 MZI196618:MZJ196631 NJE196618:NJF196631 NTA196618:NTB196631 OCW196618:OCX196631 OMS196618:OMT196631 OWO196618:OWP196631 PGK196618:PGL196631 PQG196618:PQH196631 QAC196618:QAD196631 QJY196618:QJZ196631 QTU196618:QTV196631 RDQ196618:RDR196631 RNM196618:RNN196631 RXI196618:RXJ196631 SHE196618:SHF196631 SRA196618:SRB196631 TAW196618:TAX196631 TKS196618:TKT196631 TUO196618:TUP196631 UEK196618:UEL196631 UOG196618:UOH196631 UYC196618:UYD196631 VHY196618:VHZ196631 VRU196618:VRV196631 WBQ196618:WBR196631 WLM196618:WLN196631 WVI196618:WVJ196631 A262154:B262167 IW262154:IX262167 SS262154:ST262167 ACO262154:ACP262167 AMK262154:AML262167 AWG262154:AWH262167 BGC262154:BGD262167 BPY262154:BPZ262167 BZU262154:BZV262167 CJQ262154:CJR262167 CTM262154:CTN262167 DDI262154:DDJ262167 DNE262154:DNF262167 DXA262154:DXB262167 EGW262154:EGX262167 EQS262154:EQT262167 FAO262154:FAP262167 FKK262154:FKL262167 FUG262154:FUH262167 GEC262154:GED262167 GNY262154:GNZ262167 GXU262154:GXV262167 HHQ262154:HHR262167 HRM262154:HRN262167 IBI262154:IBJ262167 ILE262154:ILF262167 IVA262154:IVB262167 JEW262154:JEX262167 JOS262154:JOT262167 JYO262154:JYP262167 KIK262154:KIL262167 KSG262154:KSH262167 LCC262154:LCD262167 LLY262154:LLZ262167 LVU262154:LVV262167 MFQ262154:MFR262167 MPM262154:MPN262167 MZI262154:MZJ262167 NJE262154:NJF262167 NTA262154:NTB262167 OCW262154:OCX262167 OMS262154:OMT262167 OWO262154:OWP262167 PGK262154:PGL262167 PQG262154:PQH262167 QAC262154:QAD262167 QJY262154:QJZ262167 QTU262154:QTV262167 RDQ262154:RDR262167 RNM262154:RNN262167 RXI262154:RXJ262167 SHE262154:SHF262167 SRA262154:SRB262167 TAW262154:TAX262167 TKS262154:TKT262167 TUO262154:TUP262167 UEK262154:UEL262167 UOG262154:UOH262167 UYC262154:UYD262167 VHY262154:VHZ262167 VRU262154:VRV262167 WBQ262154:WBR262167 WLM262154:WLN262167 WVI262154:WVJ262167 A327690:B327703 IW327690:IX327703 SS327690:ST327703 ACO327690:ACP327703 AMK327690:AML327703 AWG327690:AWH327703 BGC327690:BGD327703 BPY327690:BPZ327703 BZU327690:BZV327703 CJQ327690:CJR327703 CTM327690:CTN327703 DDI327690:DDJ327703 DNE327690:DNF327703 DXA327690:DXB327703 EGW327690:EGX327703 EQS327690:EQT327703 FAO327690:FAP327703 FKK327690:FKL327703 FUG327690:FUH327703 GEC327690:GED327703 GNY327690:GNZ327703 GXU327690:GXV327703 HHQ327690:HHR327703 HRM327690:HRN327703 IBI327690:IBJ327703 ILE327690:ILF327703 IVA327690:IVB327703 JEW327690:JEX327703 JOS327690:JOT327703 JYO327690:JYP327703 KIK327690:KIL327703 KSG327690:KSH327703 LCC327690:LCD327703 LLY327690:LLZ327703 LVU327690:LVV327703 MFQ327690:MFR327703 MPM327690:MPN327703 MZI327690:MZJ327703 NJE327690:NJF327703 NTA327690:NTB327703 OCW327690:OCX327703 OMS327690:OMT327703 OWO327690:OWP327703 PGK327690:PGL327703 PQG327690:PQH327703 QAC327690:QAD327703 QJY327690:QJZ327703 QTU327690:QTV327703 RDQ327690:RDR327703 RNM327690:RNN327703 RXI327690:RXJ327703 SHE327690:SHF327703 SRA327690:SRB327703 TAW327690:TAX327703 TKS327690:TKT327703 TUO327690:TUP327703 UEK327690:UEL327703 UOG327690:UOH327703 UYC327690:UYD327703 VHY327690:VHZ327703 VRU327690:VRV327703 WBQ327690:WBR327703 WLM327690:WLN327703 WVI327690:WVJ327703 A393226:B393239 IW393226:IX393239 SS393226:ST393239 ACO393226:ACP393239 AMK393226:AML393239 AWG393226:AWH393239 BGC393226:BGD393239 BPY393226:BPZ393239 BZU393226:BZV393239 CJQ393226:CJR393239 CTM393226:CTN393239 DDI393226:DDJ393239 DNE393226:DNF393239 DXA393226:DXB393239 EGW393226:EGX393239 EQS393226:EQT393239 FAO393226:FAP393239 FKK393226:FKL393239 FUG393226:FUH393239 GEC393226:GED393239 GNY393226:GNZ393239 GXU393226:GXV393239 HHQ393226:HHR393239 HRM393226:HRN393239 IBI393226:IBJ393239 ILE393226:ILF393239 IVA393226:IVB393239 JEW393226:JEX393239 JOS393226:JOT393239 JYO393226:JYP393239 KIK393226:KIL393239 KSG393226:KSH393239 LCC393226:LCD393239 LLY393226:LLZ393239 LVU393226:LVV393239 MFQ393226:MFR393239 MPM393226:MPN393239 MZI393226:MZJ393239 NJE393226:NJF393239 NTA393226:NTB393239 OCW393226:OCX393239 OMS393226:OMT393239 OWO393226:OWP393239 PGK393226:PGL393239 PQG393226:PQH393239 QAC393226:QAD393239 QJY393226:QJZ393239 QTU393226:QTV393239 RDQ393226:RDR393239 RNM393226:RNN393239 RXI393226:RXJ393239 SHE393226:SHF393239 SRA393226:SRB393239 TAW393226:TAX393239 TKS393226:TKT393239 TUO393226:TUP393239 UEK393226:UEL393239 UOG393226:UOH393239 UYC393226:UYD393239 VHY393226:VHZ393239 VRU393226:VRV393239 WBQ393226:WBR393239 WLM393226:WLN393239 WVI393226:WVJ393239 A458762:B458775 IW458762:IX458775 SS458762:ST458775 ACO458762:ACP458775 AMK458762:AML458775 AWG458762:AWH458775 BGC458762:BGD458775 BPY458762:BPZ458775 BZU458762:BZV458775 CJQ458762:CJR458775 CTM458762:CTN458775 DDI458762:DDJ458775 DNE458762:DNF458775 DXA458762:DXB458775 EGW458762:EGX458775 EQS458762:EQT458775 FAO458762:FAP458775 FKK458762:FKL458775 FUG458762:FUH458775 GEC458762:GED458775 GNY458762:GNZ458775 GXU458762:GXV458775 HHQ458762:HHR458775 HRM458762:HRN458775 IBI458762:IBJ458775 ILE458762:ILF458775 IVA458762:IVB458775 JEW458762:JEX458775 JOS458762:JOT458775 JYO458762:JYP458775 KIK458762:KIL458775 KSG458762:KSH458775 LCC458762:LCD458775 LLY458762:LLZ458775 LVU458762:LVV458775 MFQ458762:MFR458775 MPM458762:MPN458775 MZI458762:MZJ458775 NJE458762:NJF458775 NTA458762:NTB458775 OCW458762:OCX458775 OMS458762:OMT458775 OWO458762:OWP458775 PGK458762:PGL458775 PQG458762:PQH458775 QAC458762:QAD458775 QJY458762:QJZ458775 QTU458762:QTV458775 RDQ458762:RDR458775 RNM458762:RNN458775 RXI458762:RXJ458775 SHE458762:SHF458775 SRA458762:SRB458775 TAW458762:TAX458775 TKS458762:TKT458775 TUO458762:TUP458775 UEK458762:UEL458775 UOG458762:UOH458775 UYC458762:UYD458775 VHY458762:VHZ458775 VRU458762:VRV458775 WBQ458762:WBR458775 WLM458762:WLN458775 WVI458762:WVJ458775 A524298:B524311 IW524298:IX524311 SS524298:ST524311 ACO524298:ACP524311 AMK524298:AML524311 AWG524298:AWH524311 BGC524298:BGD524311 BPY524298:BPZ524311 BZU524298:BZV524311 CJQ524298:CJR524311 CTM524298:CTN524311 DDI524298:DDJ524311 DNE524298:DNF524311 DXA524298:DXB524311 EGW524298:EGX524311 EQS524298:EQT524311 FAO524298:FAP524311 FKK524298:FKL524311 FUG524298:FUH524311 GEC524298:GED524311 GNY524298:GNZ524311 GXU524298:GXV524311 HHQ524298:HHR524311 HRM524298:HRN524311 IBI524298:IBJ524311 ILE524298:ILF524311 IVA524298:IVB524311 JEW524298:JEX524311 JOS524298:JOT524311 JYO524298:JYP524311 KIK524298:KIL524311 KSG524298:KSH524311 LCC524298:LCD524311 LLY524298:LLZ524311 LVU524298:LVV524311 MFQ524298:MFR524311 MPM524298:MPN524311 MZI524298:MZJ524311 NJE524298:NJF524311 NTA524298:NTB524311 OCW524298:OCX524311 OMS524298:OMT524311 OWO524298:OWP524311 PGK524298:PGL524311 PQG524298:PQH524311 QAC524298:QAD524311 QJY524298:QJZ524311 QTU524298:QTV524311 RDQ524298:RDR524311 RNM524298:RNN524311 RXI524298:RXJ524311 SHE524298:SHF524311 SRA524298:SRB524311 TAW524298:TAX524311 TKS524298:TKT524311 TUO524298:TUP524311 UEK524298:UEL524311 UOG524298:UOH524311 UYC524298:UYD524311 VHY524298:VHZ524311 VRU524298:VRV524311 WBQ524298:WBR524311 WLM524298:WLN524311 WVI524298:WVJ524311 A589834:B589847 IW589834:IX589847 SS589834:ST589847 ACO589834:ACP589847 AMK589834:AML589847 AWG589834:AWH589847 BGC589834:BGD589847 BPY589834:BPZ589847 BZU589834:BZV589847 CJQ589834:CJR589847 CTM589834:CTN589847 DDI589834:DDJ589847 DNE589834:DNF589847 DXA589834:DXB589847 EGW589834:EGX589847 EQS589834:EQT589847 FAO589834:FAP589847 FKK589834:FKL589847 FUG589834:FUH589847 GEC589834:GED589847 GNY589834:GNZ589847 GXU589834:GXV589847 HHQ589834:HHR589847 HRM589834:HRN589847 IBI589834:IBJ589847 ILE589834:ILF589847 IVA589834:IVB589847 JEW589834:JEX589847 JOS589834:JOT589847 JYO589834:JYP589847 KIK589834:KIL589847 KSG589834:KSH589847 LCC589834:LCD589847 LLY589834:LLZ589847 LVU589834:LVV589847 MFQ589834:MFR589847 MPM589834:MPN589847 MZI589834:MZJ589847 NJE589834:NJF589847 NTA589834:NTB589847 OCW589834:OCX589847 OMS589834:OMT589847 OWO589834:OWP589847 PGK589834:PGL589847 PQG589834:PQH589847 QAC589834:QAD589847 QJY589834:QJZ589847 QTU589834:QTV589847 RDQ589834:RDR589847 RNM589834:RNN589847 RXI589834:RXJ589847 SHE589834:SHF589847 SRA589834:SRB589847 TAW589834:TAX589847 TKS589834:TKT589847 TUO589834:TUP589847 UEK589834:UEL589847 UOG589834:UOH589847 UYC589834:UYD589847 VHY589834:VHZ589847 VRU589834:VRV589847 WBQ589834:WBR589847 WLM589834:WLN589847 WVI589834:WVJ589847 A655370:B655383 IW655370:IX655383 SS655370:ST655383 ACO655370:ACP655383 AMK655370:AML655383 AWG655370:AWH655383 BGC655370:BGD655383 BPY655370:BPZ655383 BZU655370:BZV655383 CJQ655370:CJR655383 CTM655370:CTN655383 DDI655370:DDJ655383 DNE655370:DNF655383 DXA655370:DXB655383 EGW655370:EGX655383 EQS655370:EQT655383 FAO655370:FAP655383 FKK655370:FKL655383 FUG655370:FUH655383 GEC655370:GED655383 GNY655370:GNZ655383 GXU655370:GXV655383 HHQ655370:HHR655383 HRM655370:HRN655383 IBI655370:IBJ655383 ILE655370:ILF655383 IVA655370:IVB655383 JEW655370:JEX655383 JOS655370:JOT655383 JYO655370:JYP655383 KIK655370:KIL655383 KSG655370:KSH655383 LCC655370:LCD655383 LLY655370:LLZ655383 LVU655370:LVV655383 MFQ655370:MFR655383 MPM655370:MPN655383 MZI655370:MZJ655383 NJE655370:NJF655383 NTA655370:NTB655383 OCW655370:OCX655383 OMS655370:OMT655383 OWO655370:OWP655383 PGK655370:PGL655383 PQG655370:PQH655383 QAC655370:QAD655383 QJY655370:QJZ655383 QTU655370:QTV655383 RDQ655370:RDR655383 RNM655370:RNN655383 RXI655370:RXJ655383 SHE655370:SHF655383 SRA655370:SRB655383 TAW655370:TAX655383 TKS655370:TKT655383 TUO655370:TUP655383 UEK655370:UEL655383 UOG655370:UOH655383 UYC655370:UYD655383 VHY655370:VHZ655383 VRU655370:VRV655383 WBQ655370:WBR655383 WLM655370:WLN655383 WVI655370:WVJ655383 A720906:B720919 IW720906:IX720919 SS720906:ST720919 ACO720906:ACP720919 AMK720906:AML720919 AWG720906:AWH720919 BGC720906:BGD720919 BPY720906:BPZ720919 BZU720906:BZV720919 CJQ720906:CJR720919 CTM720906:CTN720919 DDI720906:DDJ720919 DNE720906:DNF720919 DXA720906:DXB720919 EGW720906:EGX720919 EQS720906:EQT720919 FAO720906:FAP720919 FKK720906:FKL720919 FUG720906:FUH720919 GEC720906:GED720919 GNY720906:GNZ720919 GXU720906:GXV720919 HHQ720906:HHR720919 HRM720906:HRN720919 IBI720906:IBJ720919 ILE720906:ILF720919 IVA720906:IVB720919 JEW720906:JEX720919 JOS720906:JOT720919 JYO720906:JYP720919 KIK720906:KIL720919 KSG720906:KSH720919 LCC720906:LCD720919 LLY720906:LLZ720919 LVU720906:LVV720919 MFQ720906:MFR720919 MPM720906:MPN720919 MZI720906:MZJ720919 NJE720906:NJF720919 NTA720906:NTB720919 OCW720906:OCX720919 OMS720906:OMT720919 OWO720906:OWP720919 PGK720906:PGL720919 PQG720906:PQH720919 QAC720906:QAD720919 QJY720906:QJZ720919 QTU720906:QTV720919 RDQ720906:RDR720919 RNM720906:RNN720919 RXI720906:RXJ720919 SHE720906:SHF720919 SRA720906:SRB720919 TAW720906:TAX720919 TKS720906:TKT720919 TUO720906:TUP720919 UEK720906:UEL720919 UOG720906:UOH720919 UYC720906:UYD720919 VHY720906:VHZ720919 VRU720906:VRV720919 WBQ720906:WBR720919 WLM720906:WLN720919 WVI720906:WVJ720919 A786442:B786455 IW786442:IX786455 SS786442:ST786455 ACO786442:ACP786455 AMK786442:AML786455 AWG786442:AWH786455 BGC786442:BGD786455 BPY786442:BPZ786455 BZU786442:BZV786455 CJQ786442:CJR786455 CTM786442:CTN786455 DDI786442:DDJ786455 DNE786442:DNF786455 DXA786442:DXB786455 EGW786442:EGX786455 EQS786442:EQT786455 FAO786442:FAP786455 FKK786442:FKL786455 FUG786442:FUH786455 GEC786442:GED786455 GNY786442:GNZ786455 GXU786442:GXV786455 HHQ786442:HHR786455 HRM786442:HRN786455 IBI786442:IBJ786455 ILE786442:ILF786455 IVA786442:IVB786455 JEW786442:JEX786455 JOS786442:JOT786455 JYO786442:JYP786455 KIK786442:KIL786455 KSG786442:KSH786455 LCC786442:LCD786455 LLY786442:LLZ786455 LVU786442:LVV786455 MFQ786442:MFR786455 MPM786442:MPN786455 MZI786442:MZJ786455 NJE786442:NJF786455 NTA786442:NTB786455 OCW786442:OCX786455 OMS786442:OMT786455 OWO786442:OWP786455 PGK786442:PGL786455 PQG786442:PQH786455 QAC786442:QAD786455 QJY786442:QJZ786455 QTU786442:QTV786455 RDQ786442:RDR786455 RNM786442:RNN786455 RXI786442:RXJ786455 SHE786442:SHF786455 SRA786442:SRB786455 TAW786442:TAX786455 TKS786442:TKT786455 TUO786442:TUP786455 UEK786442:UEL786455 UOG786442:UOH786455 UYC786442:UYD786455 VHY786442:VHZ786455 VRU786442:VRV786455 WBQ786442:WBR786455 WLM786442:WLN786455 WVI786442:WVJ786455 A851978:B851991 IW851978:IX851991 SS851978:ST851991 ACO851978:ACP851991 AMK851978:AML851991 AWG851978:AWH851991 BGC851978:BGD851991 BPY851978:BPZ851991 BZU851978:BZV851991 CJQ851978:CJR851991 CTM851978:CTN851991 DDI851978:DDJ851991 DNE851978:DNF851991 DXA851978:DXB851991 EGW851978:EGX851991 EQS851978:EQT851991 FAO851978:FAP851991 FKK851978:FKL851991 FUG851978:FUH851991 GEC851978:GED851991 GNY851978:GNZ851991 GXU851978:GXV851991 HHQ851978:HHR851991 HRM851978:HRN851991 IBI851978:IBJ851991 ILE851978:ILF851991 IVA851978:IVB851991 JEW851978:JEX851991 JOS851978:JOT851991 JYO851978:JYP851991 KIK851978:KIL851991 KSG851978:KSH851991 LCC851978:LCD851991 LLY851978:LLZ851991 LVU851978:LVV851991 MFQ851978:MFR851991 MPM851978:MPN851991 MZI851978:MZJ851991 NJE851978:NJF851991 NTA851978:NTB851991 OCW851978:OCX851991 OMS851978:OMT851991 OWO851978:OWP851991 PGK851978:PGL851991 PQG851978:PQH851991 QAC851978:QAD851991 QJY851978:QJZ851991 QTU851978:QTV851991 RDQ851978:RDR851991 RNM851978:RNN851991 RXI851978:RXJ851991 SHE851978:SHF851991 SRA851978:SRB851991 TAW851978:TAX851991 TKS851978:TKT851991 TUO851978:TUP851991 UEK851978:UEL851991 UOG851978:UOH851991 UYC851978:UYD851991 VHY851978:VHZ851991 VRU851978:VRV851991 WBQ851978:WBR851991 WLM851978:WLN851991 WVI851978:WVJ851991 A917514:B917527 IW917514:IX917527 SS917514:ST917527 ACO917514:ACP917527 AMK917514:AML917527 AWG917514:AWH917527 BGC917514:BGD917527 BPY917514:BPZ917527 BZU917514:BZV917527 CJQ917514:CJR917527 CTM917514:CTN917527 DDI917514:DDJ917527 DNE917514:DNF917527 DXA917514:DXB917527 EGW917514:EGX917527 EQS917514:EQT917527 FAO917514:FAP917527 FKK917514:FKL917527 FUG917514:FUH917527 GEC917514:GED917527 GNY917514:GNZ917527 GXU917514:GXV917527 HHQ917514:HHR917527 HRM917514:HRN917527 IBI917514:IBJ917527 ILE917514:ILF917527 IVA917514:IVB917527 JEW917514:JEX917527 JOS917514:JOT917527 JYO917514:JYP917527 KIK917514:KIL917527 KSG917514:KSH917527 LCC917514:LCD917527 LLY917514:LLZ917527 LVU917514:LVV917527 MFQ917514:MFR917527 MPM917514:MPN917527 MZI917514:MZJ917527 NJE917514:NJF917527 NTA917514:NTB917527 OCW917514:OCX917527 OMS917514:OMT917527 OWO917514:OWP917527 PGK917514:PGL917527 PQG917514:PQH917527 QAC917514:QAD917527 QJY917514:QJZ917527 QTU917514:QTV917527 RDQ917514:RDR917527 RNM917514:RNN917527 RXI917514:RXJ917527 SHE917514:SHF917527 SRA917514:SRB917527 TAW917514:TAX917527 TKS917514:TKT917527 TUO917514:TUP917527 UEK917514:UEL917527 UOG917514:UOH917527 UYC917514:UYD917527 VHY917514:VHZ917527 VRU917514:VRV917527 WBQ917514:WBR917527 WLM917514:WLN917527 WVI917514:WVJ917527 A983050:B983063 IW983050:IX983063 SS983050:ST983063 ACO983050:ACP983063 AMK983050:AML983063 AWG983050:AWH983063 BGC983050:BGD983063 BPY983050:BPZ983063 BZU983050:BZV983063 CJQ983050:CJR983063 CTM983050:CTN983063 DDI983050:DDJ983063 DNE983050:DNF983063 DXA983050:DXB983063 EGW983050:EGX983063 EQS983050:EQT983063 FAO983050:FAP983063 FKK983050:FKL983063 FUG983050:FUH983063 GEC983050:GED983063 GNY983050:GNZ983063 GXU983050:GXV983063 HHQ983050:HHR983063 HRM983050:HRN983063 IBI983050:IBJ983063 ILE983050:ILF983063 IVA983050:IVB983063 JEW983050:JEX983063 JOS983050:JOT983063 JYO983050:JYP983063 KIK983050:KIL983063 KSG983050:KSH983063 LCC983050:LCD983063 LLY983050:LLZ983063 LVU983050:LVV983063 MFQ983050:MFR983063 MPM983050:MPN983063 MZI983050:MZJ983063 NJE983050:NJF983063 NTA983050:NTB983063 OCW983050:OCX983063 OMS983050:OMT983063 OWO983050:OWP983063 PGK983050:PGL983063 PQG983050:PQH983063 QAC983050:QAD983063 QJY983050:QJZ983063 QTU983050:QTV983063 RDQ983050:RDR983063 RNM983050:RNN983063 RXI983050:RXJ983063 SHE983050:SHF983063 SRA983050:SRB983063 TAW983050:TAX983063 TKS983050:TKT983063 TUO983050:TUP983063 UEK983050:UEL983063 UOG983050:UOH983063 UYC983050:UYD983063 VHY983050:VHZ983063 VRU983050:VRV983063 WBQ983050:WBR983063 WLM983050:WLN983063 WVI983050:WVJ983063 WVM983050:WVM983063 E65546:E65559 JA65546:JA65559 SW65546:SW65559 ACS65546:ACS65559 AMO65546:AMO65559 AWK65546:AWK65559 BGG65546:BGG65559 BQC65546:BQC65559 BZY65546:BZY65559 CJU65546:CJU65559 CTQ65546:CTQ65559 DDM65546:DDM65559 DNI65546:DNI65559 DXE65546:DXE65559 EHA65546:EHA65559 EQW65546:EQW65559 FAS65546:FAS65559 FKO65546:FKO65559 FUK65546:FUK65559 GEG65546:GEG65559 GOC65546:GOC65559 GXY65546:GXY65559 HHU65546:HHU65559 HRQ65546:HRQ65559 IBM65546:IBM65559 ILI65546:ILI65559 IVE65546:IVE65559 JFA65546:JFA65559 JOW65546:JOW65559 JYS65546:JYS65559 KIO65546:KIO65559 KSK65546:KSK65559 LCG65546:LCG65559 LMC65546:LMC65559 LVY65546:LVY65559 MFU65546:MFU65559 MPQ65546:MPQ65559 MZM65546:MZM65559 NJI65546:NJI65559 NTE65546:NTE65559 ODA65546:ODA65559 OMW65546:OMW65559 OWS65546:OWS65559 PGO65546:PGO65559 PQK65546:PQK65559 QAG65546:QAG65559 QKC65546:QKC65559 QTY65546:QTY65559 RDU65546:RDU65559 RNQ65546:RNQ65559 RXM65546:RXM65559 SHI65546:SHI65559 SRE65546:SRE65559 TBA65546:TBA65559 TKW65546:TKW65559 TUS65546:TUS65559 UEO65546:UEO65559 UOK65546:UOK65559 UYG65546:UYG65559 VIC65546:VIC65559 VRY65546:VRY65559 WBU65546:WBU65559 WLQ65546:WLQ65559 WVM65546:WVM65559 E131082:E131095 JA131082:JA131095 SW131082:SW131095 ACS131082:ACS131095 AMO131082:AMO131095 AWK131082:AWK131095 BGG131082:BGG131095 BQC131082:BQC131095 BZY131082:BZY131095 CJU131082:CJU131095 CTQ131082:CTQ131095 DDM131082:DDM131095 DNI131082:DNI131095 DXE131082:DXE131095 EHA131082:EHA131095 EQW131082:EQW131095 FAS131082:FAS131095 FKO131082:FKO131095 FUK131082:FUK131095 GEG131082:GEG131095 GOC131082:GOC131095 GXY131082:GXY131095 HHU131082:HHU131095 HRQ131082:HRQ131095 IBM131082:IBM131095 ILI131082:ILI131095 IVE131082:IVE131095 JFA131082:JFA131095 JOW131082:JOW131095 JYS131082:JYS131095 KIO131082:KIO131095 KSK131082:KSK131095 LCG131082:LCG131095 LMC131082:LMC131095 LVY131082:LVY131095 MFU131082:MFU131095 MPQ131082:MPQ131095 MZM131082:MZM131095 NJI131082:NJI131095 NTE131082:NTE131095 ODA131082:ODA131095 OMW131082:OMW131095 OWS131082:OWS131095 PGO131082:PGO131095 PQK131082:PQK131095 QAG131082:QAG131095 QKC131082:QKC131095 QTY131082:QTY131095 RDU131082:RDU131095 RNQ131082:RNQ131095 RXM131082:RXM131095 SHI131082:SHI131095 SRE131082:SRE131095 TBA131082:TBA131095 TKW131082:TKW131095 TUS131082:TUS131095 UEO131082:UEO131095 UOK131082:UOK131095 UYG131082:UYG131095 VIC131082:VIC131095 VRY131082:VRY131095 WBU131082:WBU131095 WLQ131082:WLQ131095 WVM131082:WVM131095 E196618:E196631 JA196618:JA196631 SW196618:SW196631 ACS196618:ACS196631 AMO196618:AMO196631 AWK196618:AWK196631 BGG196618:BGG196631 BQC196618:BQC196631 BZY196618:BZY196631 CJU196618:CJU196631 CTQ196618:CTQ196631 DDM196618:DDM196631 DNI196618:DNI196631 DXE196618:DXE196631 EHA196618:EHA196631 EQW196618:EQW196631 FAS196618:FAS196631 FKO196618:FKO196631 FUK196618:FUK196631 GEG196618:GEG196631 GOC196618:GOC196631 GXY196618:GXY196631 HHU196618:HHU196631 HRQ196618:HRQ196631 IBM196618:IBM196631 ILI196618:ILI196631 IVE196618:IVE196631 JFA196618:JFA196631 JOW196618:JOW196631 JYS196618:JYS196631 KIO196618:KIO196631 KSK196618:KSK196631 LCG196618:LCG196631 LMC196618:LMC196631 LVY196618:LVY196631 MFU196618:MFU196631 MPQ196618:MPQ196631 MZM196618:MZM196631 NJI196618:NJI196631 NTE196618:NTE196631 ODA196618:ODA196631 OMW196618:OMW196631 OWS196618:OWS196631 PGO196618:PGO196631 PQK196618:PQK196631 QAG196618:QAG196631 QKC196618:QKC196631 QTY196618:QTY196631 RDU196618:RDU196631 RNQ196618:RNQ196631 RXM196618:RXM196631 SHI196618:SHI196631 SRE196618:SRE196631 TBA196618:TBA196631 TKW196618:TKW196631 TUS196618:TUS196631 UEO196618:UEO196631 UOK196618:UOK196631 UYG196618:UYG196631 VIC196618:VIC196631 VRY196618:VRY196631 WBU196618:WBU196631 WLQ196618:WLQ196631 WVM196618:WVM196631 E262154:E262167 JA262154:JA262167 SW262154:SW262167 ACS262154:ACS262167 AMO262154:AMO262167 AWK262154:AWK262167 BGG262154:BGG262167 BQC262154:BQC262167 BZY262154:BZY262167 CJU262154:CJU262167 CTQ262154:CTQ262167 DDM262154:DDM262167 DNI262154:DNI262167 DXE262154:DXE262167 EHA262154:EHA262167 EQW262154:EQW262167 FAS262154:FAS262167 FKO262154:FKO262167 FUK262154:FUK262167 GEG262154:GEG262167 GOC262154:GOC262167 GXY262154:GXY262167 HHU262154:HHU262167 HRQ262154:HRQ262167 IBM262154:IBM262167 ILI262154:ILI262167 IVE262154:IVE262167 JFA262154:JFA262167 JOW262154:JOW262167 JYS262154:JYS262167 KIO262154:KIO262167 KSK262154:KSK262167 LCG262154:LCG262167 LMC262154:LMC262167 LVY262154:LVY262167 MFU262154:MFU262167 MPQ262154:MPQ262167 MZM262154:MZM262167 NJI262154:NJI262167 NTE262154:NTE262167 ODA262154:ODA262167 OMW262154:OMW262167 OWS262154:OWS262167 PGO262154:PGO262167 PQK262154:PQK262167 QAG262154:QAG262167 QKC262154:QKC262167 QTY262154:QTY262167 RDU262154:RDU262167 RNQ262154:RNQ262167 RXM262154:RXM262167 SHI262154:SHI262167 SRE262154:SRE262167 TBA262154:TBA262167 TKW262154:TKW262167 TUS262154:TUS262167 UEO262154:UEO262167 UOK262154:UOK262167 UYG262154:UYG262167 VIC262154:VIC262167 VRY262154:VRY262167 WBU262154:WBU262167 WLQ262154:WLQ262167 WVM262154:WVM262167 E327690:E327703 JA327690:JA327703 SW327690:SW327703 ACS327690:ACS327703 AMO327690:AMO327703 AWK327690:AWK327703 BGG327690:BGG327703 BQC327690:BQC327703 BZY327690:BZY327703 CJU327690:CJU327703 CTQ327690:CTQ327703 DDM327690:DDM327703 DNI327690:DNI327703 DXE327690:DXE327703 EHA327690:EHA327703 EQW327690:EQW327703 FAS327690:FAS327703 FKO327690:FKO327703 FUK327690:FUK327703 GEG327690:GEG327703 GOC327690:GOC327703 GXY327690:GXY327703 HHU327690:HHU327703 HRQ327690:HRQ327703 IBM327690:IBM327703 ILI327690:ILI327703 IVE327690:IVE327703 JFA327690:JFA327703 JOW327690:JOW327703 JYS327690:JYS327703 KIO327690:KIO327703 KSK327690:KSK327703 LCG327690:LCG327703 LMC327690:LMC327703 LVY327690:LVY327703 MFU327690:MFU327703 MPQ327690:MPQ327703 MZM327690:MZM327703 NJI327690:NJI327703 NTE327690:NTE327703 ODA327690:ODA327703 OMW327690:OMW327703 OWS327690:OWS327703 PGO327690:PGO327703 PQK327690:PQK327703 QAG327690:QAG327703 QKC327690:QKC327703 QTY327690:QTY327703 RDU327690:RDU327703 RNQ327690:RNQ327703 RXM327690:RXM327703 SHI327690:SHI327703 SRE327690:SRE327703 TBA327690:TBA327703 TKW327690:TKW327703 TUS327690:TUS327703 UEO327690:UEO327703 UOK327690:UOK327703 UYG327690:UYG327703 VIC327690:VIC327703 VRY327690:VRY327703 WBU327690:WBU327703 WLQ327690:WLQ327703 WVM327690:WVM327703 E393226:E393239 JA393226:JA393239 SW393226:SW393239 ACS393226:ACS393239 AMO393226:AMO393239 AWK393226:AWK393239 BGG393226:BGG393239 BQC393226:BQC393239 BZY393226:BZY393239 CJU393226:CJU393239 CTQ393226:CTQ393239 DDM393226:DDM393239 DNI393226:DNI393239 DXE393226:DXE393239 EHA393226:EHA393239 EQW393226:EQW393239 FAS393226:FAS393239 FKO393226:FKO393239 FUK393226:FUK393239 GEG393226:GEG393239 GOC393226:GOC393239 GXY393226:GXY393239 HHU393226:HHU393239 HRQ393226:HRQ393239 IBM393226:IBM393239 ILI393226:ILI393239 IVE393226:IVE393239 JFA393226:JFA393239 JOW393226:JOW393239 JYS393226:JYS393239 KIO393226:KIO393239 KSK393226:KSK393239 LCG393226:LCG393239 LMC393226:LMC393239 LVY393226:LVY393239 MFU393226:MFU393239 MPQ393226:MPQ393239 MZM393226:MZM393239 NJI393226:NJI393239 NTE393226:NTE393239 ODA393226:ODA393239 OMW393226:OMW393239 OWS393226:OWS393239 PGO393226:PGO393239 PQK393226:PQK393239 QAG393226:QAG393239 QKC393226:QKC393239 QTY393226:QTY393239 RDU393226:RDU393239 RNQ393226:RNQ393239 RXM393226:RXM393239 SHI393226:SHI393239 SRE393226:SRE393239 TBA393226:TBA393239 TKW393226:TKW393239 TUS393226:TUS393239 UEO393226:UEO393239 UOK393226:UOK393239 UYG393226:UYG393239 VIC393226:VIC393239 VRY393226:VRY393239 WBU393226:WBU393239 WLQ393226:WLQ393239 WVM393226:WVM393239 E458762:E458775 JA458762:JA458775 SW458762:SW458775 ACS458762:ACS458775 AMO458762:AMO458775 AWK458762:AWK458775 BGG458762:BGG458775 BQC458762:BQC458775 BZY458762:BZY458775 CJU458762:CJU458775 CTQ458762:CTQ458775 DDM458762:DDM458775 DNI458762:DNI458775 DXE458762:DXE458775 EHA458762:EHA458775 EQW458762:EQW458775 FAS458762:FAS458775 FKO458762:FKO458775 FUK458762:FUK458775 GEG458762:GEG458775 GOC458762:GOC458775 GXY458762:GXY458775 HHU458762:HHU458775 HRQ458762:HRQ458775 IBM458762:IBM458775 ILI458762:ILI458775 IVE458762:IVE458775 JFA458762:JFA458775 JOW458762:JOW458775 JYS458762:JYS458775 KIO458762:KIO458775 KSK458762:KSK458775 LCG458762:LCG458775 LMC458762:LMC458775 LVY458762:LVY458775 MFU458762:MFU458775 MPQ458762:MPQ458775 MZM458762:MZM458775 NJI458762:NJI458775 NTE458762:NTE458775 ODA458762:ODA458775 OMW458762:OMW458775 OWS458762:OWS458775 PGO458762:PGO458775 PQK458762:PQK458775 QAG458762:QAG458775 QKC458762:QKC458775 QTY458762:QTY458775 RDU458762:RDU458775 RNQ458762:RNQ458775 RXM458762:RXM458775 SHI458762:SHI458775 SRE458762:SRE458775 TBA458762:TBA458775 TKW458762:TKW458775 TUS458762:TUS458775 UEO458762:UEO458775 UOK458762:UOK458775 UYG458762:UYG458775 VIC458762:VIC458775 VRY458762:VRY458775 WBU458762:WBU458775 WLQ458762:WLQ458775 WVM458762:WVM458775 E524298:E524311 JA524298:JA524311 SW524298:SW524311 ACS524298:ACS524311 AMO524298:AMO524311 AWK524298:AWK524311 BGG524298:BGG524311 BQC524298:BQC524311 BZY524298:BZY524311 CJU524298:CJU524311 CTQ524298:CTQ524311 DDM524298:DDM524311 DNI524298:DNI524311 DXE524298:DXE524311 EHA524298:EHA524311 EQW524298:EQW524311 FAS524298:FAS524311 FKO524298:FKO524311 FUK524298:FUK524311 GEG524298:GEG524311 GOC524298:GOC524311 GXY524298:GXY524311 HHU524298:HHU524311 HRQ524298:HRQ524311 IBM524298:IBM524311 ILI524298:ILI524311 IVE524298:IVE524311 JFA524298:JFA524311 JOW524298:JOW524311 JYS524298:JYS524311 KIO524298:KIO524311 KSK524298:KSK524311 LCG524298:LCG524311 LMC524298:LMC524311 LVY524298:LVY524311 MFU524298:MFU524311 MPQ524298:MPQ524311 MZM524298:MZM524311 NJI524298:NJI524311 NTE524298:NTE524311 ODA524298:ODA524311 OMW524298:OMW524311 OWS524298:OWS524311 PGO524298:PGO524311 PQK524298:PQK524311 QAG524298:QAG524311 QKC524298:QKC524311 QTY524298:QTY524311 RDU524298:RDU524311 RNQ524298:RNQ524311 RXM524298:RXM524311 SHI524298:SHI524311 SRE524298:SRE524311 TBA524298:TBA524311 TKW524298:TKW524311 TUS524298:TUS524311 UEO524298:UEO524311 UOK524298:UOK524311 UYG524298:UYG524311 VIC524298:VIC524311 VRY524298:VRY524311 WBU524298:WBU524311 WLQ524298:WLQ524311 WVM524298:WVM524311 E589834:E589847 JA589834:JA589847 SW589834:SW589847 ACS589834:ACS589847 AMO589834:AMO589847 AWK589834:AWK589847 BGG589834:BGG589847 BQC589834:BQC589847 BZY589834:BZY589847 CJU589834:CJU589847 CTQ589834:CTQ589847 DDM589834:DDM589847 DNI589834:DNI589847 DXE589834:DXE589847 EHA589834:EHA589847 EQW589834:EQW589847 FAS589834:FAS589847 FKO589834:FKO589847 FUK589834:FUK589847 GEG589834:GEG589847 GOC589834:GOC589847 GXY589834:GXY589847 HHU589834:HHU589847 HRQ589834:HRQ589847 IBM589834:IBM589847 ILI589834:ILI589847 IVE589834:IVE589847 JFA589834:JFA589847 JOW589834:JOW589847 JYS589834:JYS589847 KIO589834:KIO589847 KSK589834:KSK589847 LCG589834:LCG589847 LMC589834:LMC589847 LVY589834:LVY589847 MFU589834:MFU589847 MPQ589834:MPQ589847 MZM589834:MZM589847 NJI589834:NJI589847 NTE589834:NTE589847 ODA589834:ODA589847 OMW589834:OMW589847 OWS589834:OWS589847 PGO589834:PGO589847 PQK589834:PQK589847 QAG589834:QAG589847 QKC589834:QKC589847 QTY589834:QTY589847 RDU589834:RDU589847 RNQ589834:RNQ589847 RXM589834:RXM589847 SHI589834:SHI589847 SRE589834:SRE589847 TBA589834:TBA589847 TKW589834:TKW589847 TUS589834:TUS589847 UEO589834:UEO589847 UOK589834:UOK589847 UYG589834:UYG589847 VIC589834:VIC589847 VRY589834:VRY589847 WBU589834:WBU589847 WLQ589834:WLQ589847 WVM589834:WVM589847 E655370:E655383 JA655370:JA655383 SW655370:SW655383 ACS655370:ACS655383 AMO655370:AMO655383 AWK655370:AWK655383 BGG655370:BGG655383 BQC655370:BQC655383 BZY655370:BZY655383 CJU655370:CJU655383 CTQ655370:CTQ655383 DDM655370:DDM655383 DNI655370:DNI655383 DXE655370:DXE655383 EHA655370:EHA655383 EQW655370:EQW655383 FAS655370:FAS655383 FKO655370:FKO655383 FUK655370:FUK655383 GEG655370:GEG655383 GOC655370:GOC655383 GXY655370:GXY655383 HHU655370:HHU655383 HRQ655370:HRQ655383 IBM655370:IBM655383 ILI655370:ILI655383 IVE655370:IVE655383 JFA655370:JFA655383 JOW655370:JOW655383 JYS655370:JYS655383 KIO655370:KIO655383 KSK655370:KSK655383 LCG655370:LCG655383 LMC655370:LMC655383 LVY655370:LVY655383 MFU655370:MFU655383 MPQ655370:MPQ655383 MZM655370:MZM655383 NJI655370:NJI655383 NTE655370:NTE655383 ODA655370:ODA655383 OMW655370:OMW655383 OWS655370:OWS655383 PGO655370:PGO655383 PQK655370:PQK655383 QAG655370:QAG655383 QKC655370:QKC655383 QTY655370:QTY655383 RDU655370:RDU655383 RNQ655370:RNQ655383 RXM655370:RXM655383 SHI655370:SHI655383 SRE655370:SRE655383 TBA655370:TBA655383 TKW655370:TKW655383 TUS655370:TUS655383 UEO655370:UEO655383 UOK655370:UOK655383 UYG655370:UYG655383 VIC655370:VIC655383 VRY655370:VRY655383 WBU655370:WBU655383 WLQ655370:WLQ655383 WVM655370:WVM655383 E720906:E720919 JA720906:JA720919 SW720906:SW720919 ACS720906:ACS720919 AMO720906:AMO720919 AWK720906:AWK720919 BGG720906:BGG720919 BQC720906:BQC720919 BZY720906:BZY720919 CJU720906:CJU720919 CTQ720906:CTQ720919 DDM720906:DDM720919 DNI720906:DNI720919 DXE720906:DXE720919 EHA720906:EHA720919 EQW720906:EQW720919 FAS720906:FAS720919 FKO720906:FKO720919 FUK720906:FUK720919 GEG720906:GEG720919 GOC720906:GOC720919 GXY720906:GXY720919 HHU720906:HHU720919 HRQ720906:HRQ720919 IBM720906:IBM720919 ILI720906:ILI720919 IVE720906:IVE720919 JFA720906:JFA720919 JOW720906:JOW720919 JYS720906:JYS720919 KIO720906:KIO720919 KSK720906:KSK720919 LCG720906:LCG720919 LMC720906:LMC720919 LVY720906:LVY720919 MFU720906:MFU720919 MPQ720906:MPQ720919 MZM720906:MZM720919 NJI720906:NJI720919 NTE720906:NTE720919 ODA720906:ODA720919 OMW720906:OMW720919 OWS720906:OWS720919 PGO720906:PGO720919 PQK720906:PQK720919 QAG720906:QAG720919 QKC720906:QKC720919 QTY720906:QTY720919 RDU720906:RDU720919 RNQ720906:RNQ720919 RXM720906:RXM720919 SHI720906:SHI720919 SRE720906:SRE720919 TBA720906:TBA720919 TKW720906:TKW720919 TUS720906:TUS720919 UEO720906:UEO720919 UOK720906:UOK720919 UYG720906:UYG720919 VIC720906:VIC720919 VRY720906:VRY720919 WBU720906:WBU720919 WLQ720906:WLQ720919 WVM720906:WVM720919 E786442:E786455 JA786442:JA786455 SW786442:SW786455 ACS786442:ACS786455 AMO786442:AMO786455 AWK786442:AWK786455 BGG786442:BGG786455 BQC786442:BQC786455 BZY786442:BZY786455 CJU786442:CJU786455 CTQ786442:CTQ786455 DDM786442:DDM786455 DNI786442:DNI786455 DXE786442:DXE786455 EHA786442:EHA786455 EQW786442:EQW786455 FAS786442:FAS786455 FKO786442:FKO786455 FUK786442:FUK786455 GEG786442:GEG786455 GOC786442:GOC786455 GXY786442:GXY786455 HHU786442:HHU786455 HRQ786442:HRQ786455 IBM786442:IBM786455 ILI786442:ILI786455 IVE786442:IVE786455 JFA786442:JFA786455 JOW786442:JOW786455 JYS786442:JYS786455 KIO786442:KIO786455 KSK786442:KSK786455 LCG786442:LCG786455 LMC786442:LMC786455 LVY786442:LVY786455 MFU786442:MFU786455 MPQ786442:MPQ786455 MZM786442:MZM786455 NJI786442:NJI786455 NTE786442:NTE786455 ODA786442:ODA786455 OMW786442:OMW786455 OWS786442:OWS786455 PGO786442:PGO786455 PQK786442:PQK786455 QAG786442:QAG786455 QKC786442:QKC786455 QTY786442:QTY786455 RDU786442:RDU786455 RNQ786442:RNQ786455 RXM786442:RXM786455 SHI786442:SHI786455 SRE786442:SRE786455 TBA786442:TBA786455 TKW786442:TKW786455 TUS786442:TUS786455 UEO786442:UEO786455 UOK786442:UOK786455 UYG786442:UYG786455 VIC786442:VIC786455 VRY786442:VRY786455 WBU786442:WBU786455 WLQ786442:WLQ786455 WVM786442:WVM786455 E851978:E851991 JA851978:JA851991 SW851978:SW851991 ACS851978:ACS851991 AMO851978:AMO851991 AWK851978:AWK851991 BGG851978:BGG851991 BQC851978:BQC851991 BZY851978:BZY851991 CJU851978:CJU851991 CTQ851978:CTQ851991 DDM851978:DDM851991 DNI851978:DNI851991 DXE851978:DXE851991 EHA851978:EHA851991 EQW851978:EQW851991 FAS851978:FAS851991 FKO851978:FKO851991 FUK851978:FUK851991 GEG851978:GEG851991 GOC851978:GOC851991 GXY851978:GXY851991 HHU851978:HHU851991 HRQ851978:HRQ851991 IBM851978:IBM851991 ILI851978:ILI851991 IVE851978:IVE851991 JFA851978:JFA851991 JOW851978:JOW851991 JYS851978:JYS851991 KIO851978:KIO851991 KSK851978:KSK851991 LCG851978:LCG851991 LMC851978:LMC851991 LVY851978:LVY851991 MFU851978:MFU851991 MPQ851978:MPQ851991 MZM851978:MZM851991 NJI851978:NJI851991 NTE851978:NTE851991 ODA851978:ODA851991 OMW851978:OMW851991 OWS851978:OWS851991 PGO851978:PGO851991 PQK851978:PQK851991 QAG851978:QAG851991 QKC851978:QKC851991 QTY851978:QTY851991 RDU851978:RDU851991 RNQ851978:RNQ851991 RXM851978:RXM851991 SHI851978:SHI851991 SRE851978:SRE851991 TBA851978:TBA851991 TKW851978:TKW851991 TUS851978:TUS851991 UEO851978:UEO851991 UOK851978:UOK851991 UYG851978:UYG851991 VIC851978:VIC851991 VRY851978:VRY851991 WBU851978:WBU851991 WLQ851978:WLQ851991 WVM851978:WVM851991 E917514:E917527 JA917514:JA917527 SW917514:SW917527 ACS917514:ACS917527 AMO917514:AMO917527 AWK917514:AWK917527 BGG917514:BGG917527 BQC917514:BQC917527 BZY917514:BZY917527 CJU917514:CJU917527 CTQ917514:CTQ917527 DDM917514:DDM917527 DNI917514:DNI917527 DXE917514:DXE917527 EHA917514:EHA917527 EQW917514:EQW917527 FAS917514:FAS917527 FKO917514:FKO917527 FUK917514:FUK917527 GEG917514:GEG917527 GOC917514:GOC917527 GXY917514:GXY917527 HHU917514:HHU917527 HRQ917514:HRQ917527 IBM917514:IBM917527 ILI917514:ILI917527 IVE917514:IVE917527 JFA917514:JFA917527 JOW917514:JOW917527 JYS917514:JYS917527 KIO917514:KIO917527 KSK917514:KSK917527 LCG917514:LCG917527 LMC917514:LMC917527 LVY917514:LVY917527 MFU917514:MFU917527 MPQ917514:MPQ917527 MZM917514:MZM917527 NJI917514:NJI917527 NTE917514:NTE917527 ODA917514:ODA917527 OMW917514:OMW917527 OWS917514:OWS917527 PGO917514:PGO917527 PQK917514:PQK917527 QAG917514:QAG917527 QKC917514:QKC917527 QTY917514:QTY917527 RDU917514:RDU917527 RNQ917514:RNQ917527 RXM917514:RXM917527 SHI917514:SHI917527 SRE917514:SRE917527 TBA917514:TBA917527 TKW917514:TKW917527 TUS917514:TUS917527 UEO917514:UEO917527 UOK917514:UOK917527 UYG917514:UYG917527 VIC917514:VIC917527 VRY917514:VRY917527 WBU917514:WBU917527 WLQ917514:WLQ917527 WVM917514:WVM917527 E983050:E983063 JA983050:JA983063 SW983050:SW983063 ACS983050:ACS983063 AMO983050:AMO983063 AWK983050:AWK983063 BGG983050:BGG983063 BQC983050:BQC983063 BZY983050:BZY983063 CJU983050:CJU983063 CTQ983050:CTQ983063 DDM983050:DDM983063 DNI983050:DNI983063 DXE983050:DXE983063 EHA983050:EHA983063 EQW983050:EQW983063 FAS983050:FAS983063 FKO983050:FKO983063 FUK983050:FUK983063 GEG983050:GEG983063 GOC983050:GOC983063 GXY983050:GXY983063 HHU983050:HHU983063 HRQ983050:HRQ983063 IBM983050:IBM983063 ILI983050:ILI983063 IVE983050:IVE983063 JFA983050:JFA983063 JOW983050:JOW983063 JYS983050:JYS983063 KIO983050:KIO983063 KSK983050:KSK983063 LCG983050:LCG983063 LMC983050:LMC983063 LVY983050:LVY983063 MFU983050:MFU983063 MPQ983050:MPQ983063 MZM983050:MZM983063 NJI983050:NJI983063 NTE983050:NTE983063 ODA983050:ODA983063 OMW983050:OMW983063 OWS983050:OWS983063 PGO983050:PGO983063 PQK983050:PQK983063 QAG983050:QAG983063 QKC983050:QKC983063 QTY983050:QTY983063 RDU983050:RDU983063 RNQ983050:RNQ983063 RXM983050:RXM983063 SHI983050:SHI983063 SRE983050:SRE983063 TBA983050:TBA983063 TKW983050:TKW983063 TUS983050:TUS983063 UEO983050:UEO983063 UOK983050:UOK983063 UYG983050:UYG983063 VIC983050:VIC983063 VRY983050:VRY983063 WBU983050:WBU983063 WLQ983050:WLQ983063 WVM6:WVM24 WLQ6:WLQ24 WBU6:WBU24 VRY6:VRY24 VIC6:VIC24 UYG6:UYG24 UOK6:UOK24 UEO6:UEO24 TUS6:TUS24 TKW6:TKW24 TBA6:TBA24 SRE6:SRE24 SHI6:SHI24 RXM6:RXM24 RNQ6:RNQ24 RDU6:RDU24 QTY6:QTY24 QKC6:QKC24 QAG6:QAG24 PQK6:PQK24 PGO6:PGO24 OWS6:OWS24 OMW6:OMW24 ODA6:ODA24 NTE6:NTE24 NJI6:NJI24 MZM6:MZM24 MPQ6:MPQ24 MFU6:MFU24 LVY6:LVY24 LMC6:LMC24 LCG6:LCG24 KSK6:KSK24 KIO6:KIO24 JYS6:JYS24 JOW6:JOW24 JFA6:JFA24 IVE6:IVE24 ILI6:ILI24 IBM6:IBM24 HRQ6:HRQ24 HHU6:HHU24 GXY6:GXY24 GOC6:GOC24 GEG6:GEG24 FUK6:FUK24 FKO6:FKO24 FAS6:FAS24 EQW6:EQW24 EHA6:EHA24 DXE6:DXE24 DNI6:DNI24 DDM6:DDM24 CTQ6:CTQ24 CJU6:CJU24 BZY6:BZY24 BQC6:BQC24 BGG6:BGG24 AWK6:AWK24 AMO6:AMO24 ACS6:ACS24 SW6:SW24 JA6:JA24 E6:E24 WVI6:WVJ24 WLM6:WLN24 WBQ6:WBR24 VRU6:VRV24 VHY6:VHZ24 UYC6:UYD24 UOG6:UOH24 UEK6:UEL24 TUO6:TUP24 TKS6:TKT24 TAW6:TAX24 SRA6:SRB24 SHE6:SHF24 RXI6:RXJ24 RNM6:RNN24 RDQ6:RDR24 QTU6:QTV24 QJY6:QJZ24 QAC6:QAD24 PQG6:PQH24 PGK6:PGL24 OWO6:OWP24 OMS6:OMT24 OCW6:OCX24 NTA6:NTB24 NJE6:NJF24 MZI6:MZJ24 MPM6:MPN24 MFQ6:MFR24 LVU6:LVV24 LLY6:LLZ24 LCC6:LCD24 KSG6:KSH24 KIK6:KIL24 JYO6:JYP24 JOS6:JOT24 JEW6:JEX24 IVA6:IVB24 ILE6:ILF24 IBI6:IBJ24 HRM6:HRN24 HHQ6:HHR24 GXU6:GXV24 GNY6:GNZ24 GEC6:GED24 FUG6:FUH24 FKK6:FKL24 FAO6:FAP24 EQS6:EQT24 EGW6:EGX24 DXA6:DXB24 DNE6:DNF24 DDI6:DDJ24 CTM6:CTN24 CJQ6:CJR24 BZU6:BZV24 BPY6:BPZ24 BGC6:BGD24 AWG6:AWH24 AMK6:AML24 ACO6:ACP24 SS6:ST24 IW6:IX24 A6:B24" xr:uid="{7357F232-7A84-4010-8288-633BE741EB64}"/>
  </dataValidations>
  <printOptions horizontalCentered="1"/>
  <pageMargins left="0.23622047244094491" right="0.23622047244094491" top="0.35433070866141736" bottom="0.35433070866141736" header="0.31496062992125984" footer="0.31496062992125984"/>
  <pageSetup paperSize="9" scale="83" orientation="landscape"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0181D-7CB2-4DED-98B4-CDEB3CC0F151}">
  <sheetPr codeName="Sheet11"/>
  <dimension ref="A1:N46"/>
  <sheetViews>
    <sheetView view="pageBreakPreview" zoomScale="115" zoomScaleNormal="120" zoomScaleSheetLayoutView="115" zoomScalePageLayoutView="115" workbookViewId="0"/>
  </sheetViews>
  <sheetFormatPr defaultColWidth="13.875" defaultRowHeight="10.5"/>
  <cols>
    <col min="1" max="1" width="3" style="262" customWidth="1"/>
    <col min="2" max="2" width="7.625" style="262" customWidth="1"/>
    <col min="3" max="3" width="2.625" style="262" customWidth="1"/>
    <col min="4" max="6" width="5.625" style="264" customWidth="1"/>
    <col min="7" max="7" width="5.625" style="262" customWidth="1"/>
    <col min="8" max="8" width="10.125" style="262" customWidth="1"/>
    <col min="9" max="9" width="2.625" style="262" customWidth="1"/>
    <col min="10" max="11" width="13.875" style="262"/>
    <col min="12" max="12" width="9" style="262" customWidth="1"/>
    <col min="13" max="13" width="8.625" style="265" customWidth="1"/>
    <col min="14" max="14" width="6.625" style="262" customWidth="1"/>
    <col min="15" max="16384" width="13.875" style="262"/>
  </cols>
  <sheetData>
    <row r="1" spans="1:14" ht="11.25">
      <c r="C1" s="263" t="s">
        <v>952</v>
      </c>
    </row>
    <row r="2" spans="1:14" ht="13.5" customHeight="1">
      <c r="C2" s="1309" t="s">
        <v>953</v>
      </c>
      <c r="D2" s="1309"/>
      <c r="E2" s="1309"/>
      <c r="F2" s="1309"/>
      <c r="G2" s="1309"/>
      <c r="H2" s="1309"/>
      <c r="I2" s="266"/>
      <c r="J2" s="262" t="s">
        <v>954</v>
      </c>
    </row>
    <row r="3" spans="1:14" ht="11.25" customHeight="1" thickBot="1">
      <c r="C3" s="1310"/>
      <c r="D3" s="1310"/>
      <c r="E3" s="1310"/>
      <c r="F3" s="1310"/>
      <c r="G3" s="1310"/>
      <c r="H3" s="1310"/>
      <c r="J3" s="262" t="s">
        <v>955</v>
      </c>
    </row>
    <row r="4" spans="1:14" ht="11.25" thickTop="1">
      <c r="A4" s="262" t="s">
        <v>956</v>
      </c>
      <c r="B4" s="267"/>
      <c r="C4" s="265"/>
      <c r="D4" s="265"/>
      <c r="G4" s="265"/>
      <c r="H4" s="265"/>
      <c r="I4" s="265"/>
      <c r="J4" s="264" t="s">
        <v>957</v>
      </c>
      <c r="K4" s="265"/>
      <c r="L4" s="265" t="s">
        <v>958</v>
      </c>
    </row>
    <row r="5" spans="1:14" ht="5.0999999999999996" customHeight="1" thickBot="1">
      <c r="B5" s="265"/>
      <c r="C5" s="265"/>
      <c r="D5" s="265"/>
      <c r="G5" s="265"/>
      <c r="H5" s="265"/>
      <c r="I5" s="265"/>
      <c r="J5" s="264"/>
      <c r="K5" s="265"/>
      <c r="L5" s="265"/>
    </row>
    <row r="6" spans="1:14" ht="14.1" customHeight="1">
      <c r="A6" s="1311" t="s">
        <v>959</v>
      </c>
      <c r="B6" s="1312"/>
      <c r="C6" s="1313"/>
      <c r="D6" s="1314"/>
      <c r="E6" s="1314"/>
      <c r="F6" s="1314"/>
      <c r="G6" s="1315"/>
      <c r="H6" s="268" t="s">
        <v>960</v>
      </c>
      <c r="I6" s="1313"/>
      <c r="J6" s="1314"/>
      <c r="K6" s="1314"/>
      <c r="L6" s="1314"/>
      <c r="M6" s="1315"/>
      <c r="N6" s="1316" t="s">
        <v>961</v>
      </c>
    </row>
    <row r="7" spans="1:14" ht="25.5" customHeight="1">
      <c r="A7" s="1318" t="s">
        <v>962</v>
      </c>
      <c r="B7" s="1319"/>
      <c r="C7" s="1320"/>
      <c r="D7" s="1321"/>
      <c r="E7" s="1321"/>
      <c r="F7" s="1321"/>
      <c r="G7" s="1322"/>
      <c r="H7" s="269" t="s">
        <v>963</v>
      </c>
      <c r="I7" s="1320"/>
      <c r="J7" s="1321"/>
      <c r="K7" s="1321"/>
      <c r="L7" s="1321"/>
      <c r="M7" s="1322"/>
      <c r="N7" s="1317"/>
    </row>
    <row r="8" spans="1:14" ht="19.7" customHeight="1">
      <c r="A8" s="1323" t="s">
        <v>964</v>
      </c>
      <c r="B8" s="1324"/>
      <c r="C8" s="270"/>
      <c r="D8" s="271" t="s">
        <v>965</v>
      </c>
      <c r="E8" s="272"/>
      <c r="F8" s="272"/>
      <c r="G8" s="273"/>
      <c r="H8" s="274" t="s">
        <v>966</v>
      </c>
      <c r="I8" s="275"/>
      <c r="J8" s="271" t="s">
        <v>967</v>
      </c>
      <c r="K8" s="272" t="s">
        <v>968</v>
      </c>
      <c r="L8" s="1325"/>
      <c r="M8" s="1325"/>
      <c r="N8" s="276" t="s">
        <v>933</v>
      </c>
    </row>
    <row r="9" spans="1:14" ht="19.7" customHeight="1">
      <c r="A9" s="1302" t="s">
        <v>969</v>
      </c>
      <c r="B9" s="1303"/>
      <c r="C9" s="278"/>
      <c r="D9" s="279" t="s">
        <v>927</v>
      </c>
      <c r="E9" s="279" t="s">
        <v>928</v>
      </c>
      <c r="F9" s="279" t="s">
        <v>929</v>
      </c>
      <c r="G9" s="280" t="s">
        <v>970</v>
      </c>
      <c r="H9" s="277" t="s">
        <v>971</v>
      </c>
      <c r="I9" s="1304"/>
      <c r="J9" s="1305"/>
      <c r="K9" s="1305"/>
      <c r="L9" s="1305"/>
      <c r="M9" s="1305"/>
      <c r="N9" s="1326"/>
    </row>
    <row r="10" spans="1:14" ht="19.7" customHeight="1">
      <c r="A10" s="1330" t="s">
        <v>972</v>
      </c>
      <c r="B10" s="1331"/>
      <c r="C10" s="281"/>
      <c r="D10" s="282" t="s">
        <v>927</v>
      </c>
      <c r="E10" s="282" t="s">
        <v>928</v>
      </c>
      <c r="F10" s="282" t="s">
        <v>929</v>
      </c>
      <c r="G10" s="283" t="s">
        <v>973</v>
      </c>
      <c r="H10" s="269" t="s">
        <v>974</v>
      </c>
      <c r="I10" s="1327"/>
      <c r="J10" s="1328"/>
      <c r="K10" s="1328"/>
      <c r="L10" s="1328"/>
      <c r="M10" s="1328"/>
      <c r="N10" s="1329"/>
    </row>
    <row r="11" spans="1:14" ht="24.95" customHeight="1" thickBot="1">
      <c r="A11" s="1302" t="s">
        <v>975</v>
      </c>
      <c r="B11" s="1303"/>
      <c r="C11" s="1304"/>
      <c r="D11" s="1305"/>
      <c r="E11" s="1305"/>
      <c r="F11" s="1305"/>
      <c r="G11" s="1306"/>
      <c r="H11" s="284" t="s">
        <v>976</v>
      </c>
      <c r="I11" s="285"/>
      <c r="J11" s="286" t="s">
        <v>977</v>
      </c>
      <c r="K11" s="287" t="s">
        <v>978</v>
      </c>
      <c r="L11" s="288" t="s">
        <v>979</v>
      </c>
      <c r="M11" s="1307"/>
      <c r="N11" s="1308"/>
    </row>
    <row r="12" spans="1:14" ht="19.7" customHeight="1" thickTop="1">
      <c r="A12" s="1332" t="s">
        <v>980</v>
      </c>
      <c r="B12" s="1333"/>
      <c r="C12" s="1333"/>
      <c r="D12" s="1333"/>
      <c r="E12" s="1333"/>
      <c r="F12" s="1334"/>
      <c r="G12" s="1335" t="s">
        <v>981</v>
      </c>
      <c r="H12" s="1333"/>
      <c r="I12" s="1333"/>
      <c r="J12" s="1334"/>
      <c r="K12" s="1335" t="s">
        <v>982</v>
      </c>
      <c r="L12" s="1333"/>
      <c r="M12" s="1333"/>
      <c r="N12" s="1336"/>
    </row>
    <row r="13" spans="1:14" ht="25.5" customHeight="1">
      <c r="A13" s="1337"/>
      <c r="B13" s="1338"/>
      <c r="C13" s="1338"/>
      <c r="D13" s="1338"/>
      <c r="E13" s="1338"/>
      <c r="F13" s="1339"/>
      <c r="G13" s="1340"/>
      <c r="H13" s="1338"/>
      <c r="I13" s="1338"/>
      <c r="J13" s="1339"/>
      <c r="K13" s="1340"/>
      <c r="L13" s="1338"/>
      <c r="M13" s="1338"/>
      <c r="N13" s="1341"/>
    </row>
    <row r="14" spans="1:14" ht="25.5" customHeight="1">
      <c r="A14" s="1342"/>
      <c r="B14" s="1343"/>
      <c r="C14" s="1343"/>
      <c r="D14" s="1343"/>
      <c r="E14" s="1343"/>
      <c r="F14" s="1344"/>
      <c r="G14" s="1345"/>
      <c r="H14" s="1343"/>
      <c r="I14" s="1343"/>
      <c r="J14" s="1344"/>
      <c r="K14" s="1345"/>
      <c r="L14" s="1343"/>
      <c r="M14" s="1343"/>
      <c r="N14" s="1346"/>
    </row>
    <row r="15" spans="1:14" ht="25.5" customHeight="1" thickBot="1">
      <c r="A15" s="1347"/>
      <c r="B15" s="1348"/>
      <c r="C15" s="1348"/>
      <c r="D15" s="1348"/>
      <c r="E15" s="1348"/>
      <c r="F15" s="1349"/>
      <c r="G15" s="1350"/>
      <c r="H15" s="1348"/>
      <c r="I15" s="1348"/>
      <c r="J15" s="1349"/>
      <c r="K15" s="1350"/>
      <c r="L15" s="1348"/>
      <c r="M15" s="1348"/>
      <c r="N15" s="1351"/>
    </row>
    <row r="16" spans="1:14" ht="20.100000000000001" customHeight="1" thickTop="1">
      <c r="A16" s="1365" t="s">
        <v>983</v>
      </c>
      <c r="B16" s="1367" t="s">
        <v>984</v>
      </c>
      <c r="C16" s="1368"/>
      <c r="D16" s="1368"/>
      <c r="E16" s="1368"/>
      <c r="F16" s="1369" t="s">
        <v>985</v>
      </c>
      <c r="G16" s="1370"/>
      <c r="H16" s="1372" t="s">
        <v>986</v>
      </c>
      <c r="I16" s="1333"/>
      <c r="J16" s="1333"/>
      <c r="K16" s="1334"/>
      <c r="L16" s="290" t="s">
        <v>987</v>
      </c>
      <c r="M16" s="1352" t="s">
        <v>988</v>
      </c>
      <c r="N16" s="1353"/>
    </row>
    <row r="17" spans="1:14" ht="20.100000000000001" customHeight="1">
      <c r="A17" s="1366"/>
      <c r="B17" s="1340"/>
      <c r="C17" s="1338"/>
      <c r="D17" s="1338"/>
      <c r="E17" s="1338"/>
      <c r="F17" s="1328"/>
      <c r="G17" s="1371"/>
      <c r="H17" s="292" t="s">
        <v>927</v>
      </c>
      <c r="I17" s="293"/>
      <c r="J17" s="294" t="s">
        <v>989</v>
      </c>
      <c r="K17" s="295" t="s">
        <v>990</v>
      </c>
      <c r="L17" s="1354"/>
      <c r="M17" s="1356" t="s">
        <v>991</v>
      </c>
      <c r="N17" s="1357"/>
    </row>
    <row r="18" spans="1:14" ht="20.100000000000001" customHeight="1">
      <c r="A18" s="1366"/>
      <c r="B18" s="296" t="s">
        <v>992</v>
      </c>
      <c r="C18" s="297"/>
      <c r="D18" s="272"/>
      <c r="E18" s="272"/>
      <c r="F18" s="272"/>
      <c r="G18" s="298"/>
      <c r="H18" s="299" t="s">
        <v>927</v>
      </c>
      <c r="I18" s="300"/>
      <c r="J18" s="301" t="s">
        <v>989</v>
      </c>
      <c r="K18" s="302" t="s">
        <v>973</v>
      </c>
      <c r="L18" s="1355"/>
      <c r="M18" s="1358"/>
      <c r="N18" s="1359"/>
    </row>
    <row r="19" spans="1:14" ht="20.100000000000001" customHeight="1">
      <c r="A19" s="1366"/>
      <c r="B19" s="303" t="s">
        <v>993</v>
      </c>
      <c r="C19" s="297"/>
      <c r="D19" s="272"/>
      <c r="E19" s="272" t="s">
        <v>927</v>
      </c>
      <c r="F19" s="272" t="s">
        <v>928</v>
      </c>
      <c r="G19" s="304" t="s">
        <v>929</v>
      </c>
      <c r="H19" s="292" t="s">
        <v>927</v>
      </c>
      <c r="I19" s="293"/>
      <c r="J19" s="294" t="s">
        <v>989</v>
      </c>
      <c r="K19" s="295" t="s">
        <v>990</v>
      </c>
      <c r="L19" s="1354"/>
      <c r="M19" s="1360"/>
      <c r="N19" s="1361"/>
    </row>
    <row r="20" spans="1:14" ht="20.100000000000001" customHeight="1" thickBot="1">
      <c r="A20" s="1366"/>
      <c r="B20" s="305" t="s">
        <v>994</v>
      </c>
      <c r="C20" s="293"/>
      <c r="D20" s="279"/>
      <c r="E20" s="279" t="s">
        <v>995</v>
      </c>
      <c r="F20" s="289"/>
      <c r="G20" s="306" t="s">
        <v>933</v>
      </c>
      <c r="H20" s="299" t="s">
        <v>927</v>
      </c>
      <c r="I20" s="300"/>
      <c r="J20" s="301" t="s">
        <v>989</v>
      </c>
      <c r="K20" s="302" t="s">
        <v>973</v>
      </c>
      <c r="L20" s="1355"/>
      <c r="M20" s="1360"/>
      <c r="N20" s="1361"/>
    </row>
    <row r="21" spans="1:14" ht="20.100000000000001" customHeight="1" thickTop="1">
      <c r="A21" s="307" t="s">
        <v>996</v>
      </c>
      <c r="B21" s="308"/>
      <c r="C21" s="308" t="s">
        <v>927</v>
      </c>
      <c r="D21" s="309" t="s">
        <v>928</v>
      </c>
      <c r="E21" s="309" t="s">
        <v>929</v>
      </c>
      <c r="F21" s="310" t="s">
        <v>997</v>
      </c>
      <c r="G21" s="311"/>
      <c r="H21" s="292" t="s">
        <v>927</v>
      </c>
      <c r="I21" s="293"/>
      <c r="J21" s="294" t="s">
        <v>989</v>
      </c>
      <c r="K21" s="295" t="s">
        <v>990</v>
      </c>
      <c r="L21" s="1354"/>
      <c r="M21" s="1360"/>
      <c r="N21" s="1361"/>
    </row>
    <row r="22" spans="1:14" ht="20.100000000000001" customHeight="1" thickBot="1">
      <c r="A22" s="312" t="s">
        <v>998</v>
      </c>
      <c r="B22" s="313"/>
      <c r="C22" s="313"/>
      <c r="D22" s="314"/>
      <c r="E22" s="314"/>
      <c r="F22" s="314" t="s">
        <v>933</v>
      </c>
      <c r="G22" s="313"/>
      <c r="H22" s="315" t="s">
        <v>927</v>
      </c>
      <c r="I22" s="316"/>
      <c r="J22" s="317" t="s">
        <v>989</v>
      </c>
      <c r="K22" s="318" t="s">
        <v>973</v>
      </c>
      <c r="L22" s="1364"/>
      <c r="M22" s="1362"/>
      <c r="N22" s="1363"/>
    </row>
    <row r="23" spans="1:14" ht="13.5" customHeight="1">
      <c r="C23" s="1309" t="s">
        <v>999</v>
      </c>
      <c r="D23" s="1309"/>
      <c r="E23" s="1309"/>
      <c r="F23" s="1309"/>
      <c r="G23" s="1309"/>
      <c r="H23" s="1309"/>
      <c r="I23" s="1309"/>
    </row>
    <row r="24" spans="1:14" ht="11.25" customHeight="1" thickBot="1">
      <c r="C24" s="1310"/>
      <c r="D24" s="1310"/>
      <c r="E24" s="1310"/>
      <c r="F24" s="1310"/>
      <c r="G24" s="1310"/>
      <c r="H24" s="1310"/>
      <c r="I24" s="1310"/>
    </row>
    <row r="25" spans="1:14" ht="9" customHeight="1" thickTop="1">
      <c r="A25" s="262" t="s">
        <v>956</v>
      </c>
      <c r="B25" s="267"/>
      <c r="C25" s="265"/>
      <c r="D25" s="265"/>
      <c r="G25" s="265"/>
      <c r="H25" s="265"/>
      <c r="I25" s="265"/>
      <c r="J25" s="265" t="s">
        <v>1000</v>
      </c>
      <c r="L25" s="265"/>
    </row>
    <row r="26" spans="1:14" ht="5.25" customHeight="1" thickBot="1">
      <c r="B26" s="265"/>
      <c r="C26" s="265"/>
      <c r="D26" s="265"/>
      <c r="G26" s="265"/>
      <c r="H26" s="265"/>
      <c r="I26" s="265"/>
      <c r="J26" s="264"/>
      <c r="K26" s="265"/>
      <c r="L26" s="265"/>
    </row>
    <row r="27" spans="1:14" ht="14.1" customHeight="1">
      <c r="A27" s="1373" t="s">
        <v>1001</v>
      </c>
      <c r="B27" s="1374"/>
      <c r="C27" s="319" t="s">
        <v>1002</v>
      </c>
      <c r="D27" s="1375"/>
      <c r="E27" s="1375"/>
      <c r="F27" s="1375"/>
      <c r="G27" s="1375"/>
      <c r="H27" s="1375"/>
      <c r="I27" s="1375"/>
      <c r="J27" s="1376"/>
      <c r="K27" s="1377" t="s">
        <v>821</v>
      </c>
      <c r="L27" s="1378" t="s">
        <v>927</v>
      </c>
      <c r="M27" s="1375" t="s">
        <v>928</v>
      </c>
      <c r="N27" s="1379" t="s">
        <v>929</v>
      </c>
    </row>
    <row r="28" spans="1:14" ht="25.5" customHeight="1">
      <c r="A28" s="1337"/>
      <c r="B28" s="1339"/>
      <c r="C28" s="1340"/>
      <c r="D28" s="1338"/>
      <c r="E28" s="1338"/>
      <c r="F28" s="1338"/>
      <c r="G28" s="1338"/>
      <c r="H28" s="1338"/>
      <c r="I28" s="1338"/>
      <c r="J28" s="1339"/>
      <c r="K28" s="1355"/>
      <c r="L28" s="1338"/>
      <c r="M28" s="1328"/>
      <c r="N28" s="1341"/>
    </row>
    <row r="29" spans="1:14" ht="14.1" customHeight="1">
      <c r="A29" s="1380" t="s">
        <v>1003</v>
      </c>
      <c r="B29" s="1381"/>
      <c r="C29" s="305" t="s">
        <v>1002</v>
      </c>
      <c r="D29" s="1305"/>
      <c r="E29" s="1305"/>
      <c r="F29" s="1305"/>
      <c r="G29" s="1305"/>
      <c r="H29" s="1305"/>
      <c r="I29" s="1305"/>
      <c r="J29" s="1306"/>
      <c r="K29" s="1354" t="s">
        <v>975</v>
      </c>
      <c r="L29" s="1385"/>
      <c r="M29" s="1386"/>
      <c r="N29" s="1387"/>
    </row>
    <row r="30" spans="1:14" ht="25.5" customHeight="1" thickBot="1">
      <c r="A30" s="1382"/>
      <c r="B30" s="1383"/>
      <c r="C30" s="1388"/>
      <c r="D30" s="1389"/>
      <c r="E30" s="1389"/>
      <c r="F30" s="1389"/>
      <c r="G30" s="1389"/>
      <c r="H30" s="1389"/>
      <c r="I30" s="1389"/>
      <c r="J30" s="1391"/>
      <c r="K30" s="1384"/>
      <c r="L30" s="1388"/>
      <c r="M30" s="1389"/>
      <c r="N30" s="1390"/>
    </row>
    <row r="31" spans="1:14" ht="17.100000000000001" customHeight="1" thickTop="1">
      <c r="A31" s="1392" t="s">
        <v>1004</v>
      </c>
      <c r="B31" s="1335" t="s">
        <v>1005</v>
      </c>
      <c r="C31" s="1334"/>
      <c r="D31" s="1352" t="s">
        <v>1006</v>
      </c>
      <c r="E31" s="1395"/>
      <c r="F31" s="1395"/>
      <c r="G31" s="1395"/>
      <c r="H31" s="1395"/>
      <c r="I31" s="1395"/>
      <c r="J31" s="1395"/>
      <c r="K31" s="1372" t="s">
        <v>1007</v>
      </c>
      <c r="L31" s="1333"/>
      <c r="M31" s="1333"/>
      <c r="N31" s="1336"/>
    </row>
    <row r="32" spans="1:14" ht="17.100000000000001" customHeight="1">
      <c r="A32" s="1393"/>
      <c r="B32" s="1345"/>
      <c r="C32" s="1344"/>
      <c r="D32" s="1396"/>
      <c r="E32" s="1325"/>
      <c r="F32" s="1325"/>
      <c r="G32" s="1325"/>
      <c r="H32" s="1325"/>
      <c r="I32" s="1325"/>
      <c r="J32" s="1397"/>
      <c r="K32" s="1398"/>
      <c r="L32" s="1399"/>
      <c r="M32" s="1399"/>
      <c r="N32" s="1400"/>
    </row>
    <row r="33" spans="1:14" ht="17.100000000000001" customHeight="1">
      <c r="A33" s="1393"/>
      <c r="B33" s="1345"/>
      <c r="C33" s="1344"/>
      <c r="D33" s="1396"/>
      <c r="E33" s="1325"/>
      <c r="F33" s="1325"/>
      <c r="G33" s="1325"/>
      <c r="H33" s="1325"/>
      <c r="I33" s="1325"/>
      <c r="J33" s="1397"/>
      <c r="K33" s="1401"/>
      <c r="L33" s="1402"/>
      <c r="M33" s="1402"/>
      <c r="N33" s="1403"/>
    </row>
    <row r="34" spans="1:14" ht="17.100000000000001" customHeight="1">
      <c r="A34" s="1393"/>
      <c r="B34" s="1345"/>
      <c r="C34" s="1344"/>
      <c r="D34" s="1396"/>
      <c r="E34" s="1325"/>
      <c r="F34" s="1325"/>
      <c r="G34" s="1325"/>
      <c r="H34" s="1325"/>
      <c r="I34" s="1325"/>
      <c r="J34" s="1397"/>
      <c r="K34" s="1401"/>
      <c r="L34" s="1402"/>
      <c r="M34" s="1402"/>
      <c r="N34" s="1403"/>
    </row>
    <row r="35" spans="1:14" ht="17.100000000000001" customHeight="1">
      <c r="A35" s="1393"/>
      <c r="B35" s="1345"/>
      <c r="C35" s="1344"/>
      <c r="D35" s="1396"/>
      <c r="E35" s="1325"/>
      <c r="F35" s="1325"/>
      <c r="G35" s="1325"/>
      <c r="H35" s="1325"/>
      <c r="I35" s="1325"/>
      <c r="J35" s="1397"/>
      <c r="K35" s="1401"/>
      <c r="L35" s="1402"/>
      <c r="M35" s="1402"/>
      <c r="N35" s="1403"/>
    </row>
    <row r="36" spans="1:14" ht="17.100000000000001" customHeight="1">
      <c r="A36" s="1393"/>
      <c r="B36" s="1345"/>
      <c r="C36" s="1344"/>
      <c r="D36" s="1396"/>
      <c r="E36" s="1325"/>
      <c r="F36" s="1325"/>
      <c r="G36" s="1325"/>
      <c r="H36" s="1325"/>
      <c r="I36" s="1325"/>
      <c r="J36" s="1397"/>
      <c r="K36" s="1401"/>
      <c r="L36" s="1402"/>
      <c r="M36" s="1402"/>
      <c r="N36" s="1403"/>
    </row>
    <row r="37" spans="1:14" ht="17.100000000000001" customHeight="1">
      <c r="A37" s="1393"/>
      <c r="B37" s="1345"/>
      <c r="C37" s="1344"/>
      <c r="D37" s="1396"/>
      <c r="E37" s="1325"/>
      <c r="F37" s="1325"/>
      <c r="G37" s="1325"/>
      <c r="H37" s="1325"/>
      <c r="I37" s="1325"/>
      <c r="J37" s="1397"/>
      <c r="K37" s="1401"/>
      <c r="L37" s="1402"/>
      <c r="M37" s="1402"/>
      <c r="N37" s="1403"/>
    </row>
    <row r="38" spans="1:14" ht="17.100000000000001" customHeight="1">
      <c r="A38" s="1393"/>
      <c r="B38" s="1345"/>
      <c r="C38" s="1344"/>
      <c r="D38" s="1396"/>
      <c r="E38" s="1325"/>
      <c r="F38" s="1325"/>
      <c r="G38" s="1325"/>
      <c r="H38" s="1325"/>
      <c r="I38" s="1325"/>
      <c r="J38" s="1397"/>
      <c r="K38" s="1401"/>
      <c r="L38" s="1402"/>
      <c r="M38" s="1402"/>
      <c r="N38" s="1403"/>
    </row>
    <row r="39" spans="1:14" ht="17.100000000000001" customHeight="1">
      <c r="A39" s="1393"/>
      <c r="B39" s="1385"/>
      <c r="C39" s="1381"/>
      <c r="D39" s="1304"/>
      <c r="E39" s="1305"/>
      <c r="F39" s="1305"/>
      <c r="G39" s="1305"/>
      <c r="H39" s="1305"/>
      <c r="I39" s="1305"/>
      <c r="J39" s="1404"/>
      <c r="K39" s="1401"/>
      <c r="L39" s="1402"/>
      <c r="M39" s="1402"/>
      <c r="N39" s="1403"/>
    </row>
    <row r="40" spans="1:14" ht="17.100000000000001" customHeight="1">
      <c r="A40" s="1393"/>
      <c r="B40" s="1345"/>
      <c r="C40" s="1343"/>
      <c r="D40" s="1396"/>
      <c r="E40" s="1325"/>
      <c r="F40" s="1325"/>
      <c r="G40" s="1325"/>
      <c r="H40" s="1325"/>
      <c r="I40" s="1325"/>
      <c r="J40" s="1397"/>
      <c r="K40" s="1401"/>
      <c r="L40" s="1402"/>
      <c r="M40" s="1402"/>
      <c r="N40" s="1403"/>
    </row>
    <row r="41" spans="1:14" ht="17.100000000000001" customHeight="1">
      <c r="A41" s="1393"/>
      <c r="B41" s="1345"/>
      <c r="C41" s="1343"/>
      <c r="D41" s="1396"/>
      <c r="E41" s="1325"/>
      <c r="F41" s="1325"/>
      <c r="G41" s="1325"/>
      <c r="H41" s="1325"/>
      <c r="I41" s="1325"/>
      <c r="J41" s="1397"/>
      <c r="K41" s="1401"/>
      <c r="L41" s="1402"/>
      <c r="M41" s="1402"/>
      <c r="N41" s="1403"/>
    </row>
    <row r="42" spans="1:14" ht="17.100000000000001" customHeight="1">
      <c r="A42" s="1393"/>
      <c r="B42" s="1345"/>
      <c r="C42" s="1343"/>
      <c r="D42" s="1396"/>
      <c r="E42" s="1325"/>
      <c r="F42" s="1325"/>
      <c r="G42" s="1325"/>
      <c r="H42" s="1325"/>
      <c r="I42" s="1325"/>
      <c r="J42" s="1397"/>
      <c r="K42" s="1401"/>
      <c r="L42" s="1402"/>
      <c r="M42" s="1402"/>
      <c r="N42" s="1403"/>
    </row>
    <row r="43" spans="1:14" ht="17.100000000000001" customHeight="1">
      <c r="A43" s="1393"/>
      <c r="B43" s="1345"/>
      <c r="C43" s="1343"/>
      <c r="D43" s="1396"/>
      <c r="E43" s="1325"/>
      <c r="F43" s="1325"/>
      <c r="G43" s="1325"/>
      <c r="H43" s="1325"/>
      <c r="I43" s="1325"/>
      <c r="J43" s="1397"/>
      <c r="K43" s="1412"/>
      <c r="L43" s="1413"/>
      <c r="M43" s="1413"/>
      <c r="N43" s="1414"/>
    </row>
    <row r="44" spans="1:14" ht="17.100000000000001" customHeight="1">
      <c r="A44" s="1393"/>
      <c r="B44" s="1345"/>
      <c r="C44" s="1343"/>
      <c r="D44" s="1396"/>
      <c r="E44" s="1325"/>
      <c r="F44" s="1325"/>
      <c r="G44" s="1325"/>
      <c r="H44" s="1325"/>
      <c r="I44" s="1325"/>
      <c r="J44" s="1397"/>
      <c r="K44" s="1415" t="s">
        <v>1008</v>
      </c>
      <c r="L44" s="1343"/>
      <c r="M44" s="1343"/>
      <c r="N44" s="1346"/>
    </row>
    <row r="45" spans="1:14" ht="17.100000000000001" customHeight="1">
      <c r="A45" s="1393"/>
      <c r="B45" s="1345"/>
      <c r="C45" s="1343"/>
      <c r="D45" s="1396"/>
      <c r="E45" s="1325"/>
      <c r="F45" s="1325"/>
      <c r="G45" s="1325"/>
      <c r="H45" s="1325"/>
      <c r="I45" s="1325"/>
      <c r="J45" s="1397"/>
      <c r="K45" s="320" t="s">
        <v>927</v>
      </c>
      <c r="L45" s="321" t="s">
        <v>928</v>
      </c>
      <c r="M45" s="297"/>
      <c r="N45" s="291" t="s">
        <v>929</v>
      </c>
    </row>
    <row r="46" spans="1:14" ht="17.100000000000001" customHeight="1" thickBot="1">
      <c r="A46" s="1394"/>
      <c r="B46" s="1405"/>
      <c r="C46" s="1406"/>
      <c r="D46" s="1407"/>
      <c r="E46" s="1408"/>
      <c r="F46" s="1408"/>
      <c r="G46" s="1408"/>
      <c r="H46" s="1408"/>
      <c r="I46" s="1408"/>
      <c r="J46" s="1409"/>
      <c r="K46" s="1410" t="s">
        <v>1009</v>
      </c>
      <c r="L46" s="1411"/>
      <c r="M46" s="1411"/>
      <c r="N46" s="322" t="s">
        <v>1010</v>
      </c>
    </row>
  </sheetData>
  <mergeCells count="100">
    <mergeCell ref="B46:C46"/>
    <mergeCell ref="D46:J46"/>
    <mergeCell ref="K46:M46"/>
    <mergeCell ref="B42:C42"/>
    <mergeCell ref="D42:J42"/>
    <mergeCell ref="K42:N42"/>
    <mergeCell ref="B43:C43"/>
    <mergeCell ref="D43:J43"/>
    <mergeCell ref="K43:N43"/>
    <mergeCell ref="B44:C44"/>
    <mergeCell ref="D44:J44"/>
    <mergeCell ref="K44:N44"/>
    <mergeCell ref="B45:C45"/>
    <mergeCell ref="D45:J45"/>
    <mergeCell ref="B40:C40"/>
    <mergeCell ref="D40:J40"/>
    <mergeCell ref="K40:N40"/>
    <mergeCell ref="B41:C41"/>
    <mergeCell ref="D41:J41"/>
    <mergeCell ref="K41:N41"/>
    <mergeCell ref="B38:C38"/>
    <mergeCell ref="D38:J38"/>
    <mergeCell ref="K38:N38"/>
    <mergeCell ref="B39:C39"/>
    <mergeCell ref="D39:J39"/>
    <mergeCell ref="K39:N39"/>
    <mergeCell ref="B36:C36"/>
    <mergeCell ref="D36:J36"/>
    <mergeCell ref="K36:N36"/>
    <mergeCell ref="B37:C37"/>
    <mergeCell ref="D37:J37"/>
    <mergeCell ref="K37:N37"/>
    <mergeCell ref="A31:A46"/>
    <mergeCell ref="B31:C31"/>
    <mergeCell ref="D31:J31"/>
    <mergeCell ref="K31:N31"/>
    <mergeCell ref="B32:C32"/>
    <mergeCell ref="D32:J32"/>
    <mergeCell ref="K32:N32"/>
    <mergeCell ref="B33:C33"/>
    <mergeCell ref="D33:J33"/>
    <mergeCell ref="K33:N33"/>
    <mergeCell ref="B34:C34"/>
    <mergeCell ref="D34:J34"/>
    <mergeCell ref="K34:N34"/>
    <mergeCell ref="B35:C35"/>
    <mergeCell ref="D35:J35"/>
    <mergeCell ref="K35:N35"/>
    <mergeCell ref="M27:M28"/>
    <mergeCell ref="N27:N28"/>
    <mergeCell ref="C28:J28"/>
    <mergeCell ref="A29:B30"/>
    <mergeCell ref="D29:J29"/>
    <mergeCell ref="K29:K30"/>
    <mergeCell ref="L29:N30"/>
    <mergeCell ref="C30:J30"/>
    <mergeCell ref="C23:I24"/>
    <mergeCell ref="A27:B28"/>
    <mergeCell ref="D27:J27"/>
    <mergeCell ref="K27:K28"/>
    <mergeCell ref="L27:L28"/>
    <mergeCell ref="A16:A20"/>
    <mergeCell ref="B16:D17"/>
    <mergeCell ref="E16:E17"/>
    <mergeCell ref="F16:G17"/>
    <mergeCell ref="H16:K16"/>
    <mergeCell ref="M16:N16"/>
    <mergeCell ref="L17:L18"/>
    <mergeCell ref="M17:N17"/>
    <mergeCell ref="M18:N22"/>
    <mergeCell ref="L19:L20"/>
    <mergeCell ref="L21:L22"/>
    <mergeCell ref="A14:F14"/>
    <mergeCell ref="G14:J14"/>
    <mergeCell ref="K14:N14"/>
    <mergeCell ref="A15:F15"/>
    <mergeCell ref="G15:J15"/>
    <mergeCell ref="K15:N15"/>
    <mergeCell ref="A12:F12"/>
    <mergeCell ref="G12:J12"/>
    <mergeCell ref="K12:N12"/>
    <mergeCell ref="A13:F13"/>
    <mergeCell ref="G13:J13"/>
    <mergeCell ref="K13:N13"/>
    <mergeCell ref="A11:B11"/>
    <mergeCell ref="C11:G11"/>
    <mergeCell ref="M11:N11"/>
    <mergeCell ref="C2:H3"/>
    <mergeCell ref="A6:B6"/>
    <mergeCell ref="C6:G6"/>
    <mergeCell ref="I6:M6"/>
    <mergeCell ref="N6:N7"/>
    <mergeCell ref="A7:B7"/>
    <mergeCell ref="C7:G7"/>
    <mergeCell ref="I7:M7"/>
    <mergeCell ref="A8:B8"/>
    <mergeCell ref="L8:M8"/>
    <mergeCell ref="A9:B9"/>
    <mergeCell ref="I9:N10"/>
    <mergeCell ref="A10:B10"/>
  </mergeCells>
  <phoneticPr fontId="55"/>
  <printOptions horizontalCentered="1" verticalCentered="1"/>
  <pageMargins left="0.23622047244094491" right="0.23622047244094491" top="0.35433070866141736" bottom="0.35433070866141736" header="0.31496062992125984" footer="0.31496062992125984"/>
  <pageSetup paperSize="9" scale="125" orientation="landscape" r:id="rId1"/>
  <rowBreaks count="1" manualBreakCount="1">
    <brk id="22" max="16383" man="1"/>
  </rowBreaks>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4F992-D6B4-4D29-8B74-D9CB878C4A58}">
  <sheetPr codeName="Sheet12"/>
  <dimension ref="B1:M47"/>
  <sheetViews>
    <sheetView view="pageLayout" zoomScaleNormal="100" workbookViewId="0"/>
  </sheetViews>
  <sheetFormatPr defaultColWidth="9" defaultRowHeight="13.5"/>
  <cols>
    <col min="1" max="1" width="3" style="247" customWidth="1"/>
    <col min="2" max="2" width="3.5" style="247" customWidth="1"/>
    <col min="3" max="3" width="9" style="248" customWidth="1"/>
    <col min="4" max="12" width="9" style="247"/>
    <col min="13" max="13" width="5" style="247" customWidth="1"/>
    <col min="14" max="16384" width="9" style="247"/>
  </cols>
  <sheetData>
    <row r="1" spans="2:13" ht="8.25" customHeight="1"/>
    <row r="2" spans="2:13" ht="17.100000000000001" customHeight="1">
      <c r="B2" s="249" t="s">
        <v>859</v>
      </c>
      <c r="C2" s="250"/>
      <c r="D2" s="249"/>
      <c r="E2" s="249"/>
      <c r="F2" s="249"/>
      <c r="G2" s="249"/>
      <c r="H2" s="249"/>
      <c r="I2" s="249"/>
      <c r="J2" s="249"/>
      <c r="K2" s="249"/>
      <c r="L2" s="249"/>
      <c r="M2" s="249"/>
    </row>
    <row r="3" spans="2:13" ht="17.100000000000001" customHeight="1">
      <c r="B3" s="249"/>
      <c r="C3" s="250"/>
      <c r="D3" s="249"/>
      <c r="E3" s="249"/>
      <c r="F3" s="249"/>
      <c r="G3" s="249"/>
      <c r="H3" s="249"/>
      <c r="I3" s="249"/>
      <c r="J3" s="249"/>
      <c r="K3" s="249"/>
      <c r="L3" s="249"/>
      <c r="M3" s="249"/>
    </row>
    <row r="4" spans="2:13" ht="17.100000000000001" customHeight="1">
      <c r="B4" s="249" t="s">
        <v>860</v>
      </c>
      <c r="C4" s="250" t="s">
        <v>861</v>
      </c>
      <c r="D4" s="249"/>
      <c r="E4" s="249"/>
      <c r="F4" s="249"/>
      <c r="G4" s="249"/>
      <c r="H4" s="249"/>
      <c r="I4" s="249"/>
      <c r="J4" s="249"/>
      <c r="K4" s="249"/>
      <c r="L4" s="249"/>
      <c r="M4" s="249"/>
    </row>
    <row r="5" spans="2:13" ht="17.100000000000001" customHeight="1">
      <c r="B5" s="249"/>
      <c r="C5" s="250" t="s">
        <v>862</v>
      </c>
      <c r="D5" s="249"/>
      <c r="E5" s="249" t="s">
        <v>863</v>
      </c>
      <c r="F5" s="249"/>
      <c r="G5" s="249" t="s">
        <v>864</v>
      </c>
      <c r="H5" s="249"/>
      <c r="I5" s="249" t="s">
        <v>865</v>
      </c>
      <c r="J5" s="249"/>
      <c r="K5" s="249"/>
      <c r="L5" s="249"/>
      <c r="M5" s="249"/>
    </row>
    <row r="6" spans="2:13" ht="17.100000000000001" customHeight="1">
      <c r="B6" s="249"/>
      <c r="C6" s="250"/>
      <c r="D6" s="249"/>
      <c r="E6" s="249"/>
      <c r="F6" s="249"/>
      <c r="G6" s="249"/>
      <c r="H6" s="249"/>
      <c r="I6" s="249"/>
      <c r="J6" s="249"/>
      <c r="K6" s="249"/>
      <c r="L6" s="249"/>
      <c r="M6" s="249"/>
    </row>
    <row r="7" spans="2:13" ht="17.100000000000001" customHeight="1">
      <c r="B7" s="249" t="s">
        <v>866</v>
      </c>
      <c r="C7" s="250" t="s">
        <v>867</v>
      </c>
      <c r="D7" s="249"/>
      <c r="E7" s="249"/>
      <c r="F7" s="249"/>
      <c r="G7" s="249"/>
      <c r="H7" s="249"/>
      <c r="I7" s="249"/>
      <c r="J7" s="249"/>
      <c r="K7" s="249"/>
      <c r="L7" s="249"/>
      <c r="M7" s="249"/>
    </row>
    <row r="8" spans="2:13" ht="17.100000000000001" customHeight="1">
      <c r="B8" s="249"/>
      <c r="C8" s="250" t="s">
        <v>868</v>
      </c>
      <c r="D8" s="249"/>
      <c r="E8" s="249"/>
      <c r="F8" s="249" t="s">
        <v>869</v>
      </c>
      <c r="G8" s="249"/>
      <c r="H8" s="249"/>
      <c r="I8" s="249" t="s">
        <v>870</v>
      </c>
      <c r="J8" s="249"/>
      <c r="K8" s="249"/>
      <c r="L8" s="249"/>
      <c r="M8" s="249"/>
    </row>
    <row r="9" spans="2:13" ht="17.100000000000001" customHeight="1">
      <c r="B9" s="249"/>
      <c r="C9" s="250" t="s">
        <v>871</v>
      </c>
      <c r="D9" s="249"/>
      <c r="E9" s="249"/>
      <c r="F9" s="249"/>
      <c r="G9" s="249" t="s">
        <v>872</v>
      </c>
      <c r="H9" s="249"/>
      <c r="I9" s="249"/>
      <c r="J9" s="249"/>
      <c r="K9" s="249"/>
      <c r="L9" s="249"/>
      <c r="M9" s="249"/>
    </row>
    <row r="10" spans="2:13" ht="17.100000000000001" customHeight="1">
      <c r="B10" s="249"/>
      <c r="C10" s="250"/>
      <c r="D10" s="249"/>
      <c r="E10" s="249"/>
      <c r="F10" s="249"/>
      <c r="G10" s="249"/>
      <c r="H10" s="249"/>
      <c r="I10" s="249"/>
      <c r="J10" s="249"/>
      <c r="K10" s="249"/>
      <c r="L10" s="249"/>
      <c r="M10" s="249"/>
    </row>
    <row r="11" spans="2:13" ht="17.100000000000001" customHeight="1">
      <c r="B11" s="249" t="s">
        <v>873</v>
      </c>
      <c r="C11" s="250" t="s">
        <v>874</v>
      </c>
      <c r="D11" s="249"/>
      <c r="E11" s="249"/>
      <c r="F11" s="249"/>
      <c r="G11" s="249"/>
      <c r="H11" s="249"/>
      <c r="I11" s="249"/>
      <c r="J11" s="249"/>
      <c r="K11" s="249"/>
      <c r="L11" s="249"/>
      <c r="M11" s="249"/>
    </row>
    <row r="12" spans="2:13" ht="17.100000000000001" customHeight="1">
      <c r="B12" s="249"/>
      <c r="C12" s="250" t="s">
        <v>875</v>
      </c>
      <c r="D12" s="249"/>
      <c r="E12" s="249"/>
      <c r="F12" s="249" t="s">
        <v>876</v>
      </c>
      <c r="G12" s="249"/>
      <c r="H12" s="249"/>
      <c r="I12" s="249" t="s">
        <v>877</v>
      </c>
      <c r="J12" s="249"/>
      <c r="K12" s="249"/>
      <c r="L12" s="249"/>
      <c r="M12" s="249"/>
    </row>
    <row r="13" spans="2:13" ht="17.100000000000001" customHeight="1">
      <c r="B13" s="249"/>
      <c r="C13" s="250"/>
      <c r="D13" s="249"/>
      <c r="E13" s="249"/>
      <c r="F13" s="249"/>
      <c r="G13" s="249"/>
      <c r="H13" s="249"/>
      <c r="I13" s="249"/>
      <c r="J13" s="249"/>
      <c r="K13" s="249"/>
      <c r="L13" s="249"/>
      <c r="M13" s="249"/>
    </row>
    <row r="14" spans="2:13" ht="17.100000000000001" customHeight="1">
      <c r="B14" s="249" t="s">
        <v>878</v>
      </c>
      <c r="C14" s="250" t="s">
        <v>879</v>
      </c>
      <c r="D14" s="249"/>
      <c r="E14" s="249"/>
      <c r="F14" s="249"/>
      <c r="G14" s="249"/>
      <c r="H14" s="249"/>
      <c r="I14" s="249"/>
      <c r="J14" s="249"/>
      <c r="K14" s="249"/>
      <c r="L14" s="249"/>
      <c r="M14" s="249"/>
    </row>
    <row r="15" spans="2:13" ht="17.100000000000001" customHeight="1">
      <c r="B15" s="249"/>
      <c r="C15" s="250" t="s">
        <v>875</v>
      </c>
      <c r="D15" s="249"/>
      <c r="E15" s="249"/>
      <c r="F15" s="249" t="s">
        <v>876</v>
      </c>
      <c r="G15" s="249"/>
      <c r="H15" s="249"/>
      <c r="I15" s="249" t="s">
        <v>877</v>
      </c>
      <c r="J15" s="249"/>
      <c r="K15" s="249"/>
      <c r="L15" s="249"/>
      <c r="M15" s="249"/>
    </row>
    <row r="16" spans="2:13" ht="17.100000000000001" customHeight="1">
      <c r="B16" s="249"/>
      <c r="C16" s="250"/>
      <c r="D16" s="249"/>
      <c r="E16" s="249"/>
      <c r="F16" s="249"/>
      <c r="G16" s="249"/>
      <c r="H16" s="249"/>
      <c r="I16" s="249"/>
      <c r="J16" s="249"/>
      <c r="K16" s="249"/>
      <c r="L16" s="249"/>
      <c r="M16" s="249"/>
    </row>
    <row r="17" spans="2:13" ht="17.100000000000001" customHeight="1">
      <c r="B17" s="249" t="s">
        <v>880</v>
      </c>
      <c r="C17" s="250" t="s">
        <v>881</v>
      </c>
      <c r="D17" s="249"/>
      <c r="E17" s="249"/>
      <c r="F17" s="249"/>
      <c r="G17" s="249"/>
      <c r="H17" s="249"/>
      <c r="I17" s="249"/>
      <c r="J17" s="249"/>
      <c r="K17" s="249"/>
      <c r="L17" s="249"/>
      <c r="M17" s="249"/>
    </row>
    <row r="18" spans="2:13" ht="17.100000000000001" customHeight="1">
      <c r="B18" s="249"/>
      <c r="C18" s="250" t="s">
        <v>882</v>
      </c>
      <c r="D18" s="249"/>
      <c r="E18" s="249"/>
      <c r="F18" s="249" t="s">
        <v>883</v>
      </c>
      <c r="G18" s="249"/>
      <c r="H18" s="249"/>
      <c r="I18" s="249" t="s">
        <v>884</v>
      </c>
      <c r="J18" s="249"/>
      <c r="K18" s="249"/>
      <c r="L18" s="249"/>
      <c r="M18" s="249"/>
    </row>
    <row r="19" spans="2:13" ht="17.100000000000001" customHeight="1">
      <c r="B19" s="249"/>
      <c r="C19" s="250"/>
      <c r="D19" s="249"/>
      <c r="E19" s="249"/>
      <c r="F19" s="249"/>
      <c r="G19" s="249"/>
      <c r="H19" s="249"/>
      <c r="I19" s="249"/>
      <c r="J19" s="249"/>
      <c r="K19" s="249"/>
      <c r="L19" s="249"/>
      <c r="M19" s="249"/>
    </row>
    <row r="20" spans="2:13" ht="17.100000000000001" customHeight="1">
      <c r="B20" s="249" t="s">
        <v>885</v>
      </c>
      <c r="C20" s="250" t="s">
        <v>886</v>
      </c>
      <c r="D20" s="249"/>
      <c r="E20" s="249"/>
      <c r="F20" s="249"/>
      <c r="G20" s="249"/>
      <c r="H20" s="249"/>
      <c r="I20" s="249"/>
      <c r="J20" s="249"/>
      <c r="K20" s="249"/>
      <c r="L20" s="249"/>
      <c r="M20" s="249"/>
    </row>
    <row r="21" spans="2:13" ht="17.100000000000001" customHeight="1">
      <c r="B21" s="249"/>
      <c r="C21" s="249" t="s">
        <v>887</v>
      </c>
      <c r="D21" s="249"/>
      <c r="E21" s="249"/>
      <c r="F21" s="251" t="s">
        <v>888</v>
      </c>
      <c r="G21" s="249"/>
      <c r="H21" s="249"/>
      <c r="I21" s="249" t="s">
        <v>889</v>
      </c>
      <c r="J21" s="249"/>
      <c r="K21" s="251" t="s">
        <v>888</v>
      </c>
      <c r="L21" s="249"/>
      <c r="M21" s="249"/>
    </row>
    <row r="22" spans="2:13" ht="17.100000000000001" customHeight="1">
      <c r="B22" s="249"/>
      <c r="C22" s="250" t="s">
        <v>890</v>
      </c>
      <c r="D22" s="249"/>
      <c r="E22" s="249"/>
      <c r="F22" s="251" t="s">
        <v>888</v>
      </c>
      <c r="G22" s="249"/>
      <c r="H22" s="249"/>
      <c r="I22" s="249" t="s">
        <v>891</v>
      </c>
      <c r="J22" s="249"/>
      <c r="K22" s="251" t="s">
        <v>888</v>
      </c>
      <c r="L22" s="249"/>
      <c r="M22" s="249"/>
    </row>
    <row r="23" spans="2:13" ht="17.100000000000001" customHeight="1">
      <c r="B23" s="249"/>
      <c r="C23" s="250" t="s">
        <v>892</v>
      </c>
      <c r="D23" s="249"/>
      <c r="E23" s="249"/>
      <c r="F23" s="251" t="s">
        <v>888</v>
      </c>
      <c r="G23" s="249"/>
      <c r="H23" s="249"/>
      <c r="I23" s="249" t="s">
        <v>893</v>
      </c>
      <c r="J23" s="249"/>
      <c r="K23" s="251" t="s">
        <v>888</v>
      </c>
      <c r="L23" s="249"/>
      <c r="M23" s="249"/>
    </row>
    <row r="24" spans="2:13" ht="17.100000000000001" customHeight="1">
      <c r="B24" s="249"/>
      <c r="C24" s="250" t="s">
        <v>894</v>
      </c>
      <c r="D24" s="249"/>
      <c r="E24" s="249"/>
      <c r="F24" s="251" t="s">
        <v>888</v>
      </c>
      <c r="G24" s="249"/>
      <c r="H24" s="249"/>
      <c r="I24" s="249" t="s">
        <v>895</v>
      </c>
      <c r="J24" s="249"/>
      <c r="K24" s="251" t="s">
        <v>888</v>
      </c>
      <c r="L24" s="249"/>
      <c r="M24" s="249"/>
    </row>
    <row r="25" spans="2:13" ht="17.100000000000001" customHeight="1">
      <c r="B25" s="249"/>
      <c r="C25" s="250" t="s">
        <v>896</v>
      </c>
      <c r="D25" s="249"/>
      <c r="E25" s="249"/>
      <c r="F25" s="251"/>
      <c r="G25" s="249"/>
      <c r="H25" s="249"/>
      <c r="I25" s="249"/>
      <c r="J25" s="249"/>
      <c r="K25" s="251"/>
      <c r="L25" s="249"/>
      <c r="M25" s="249"/>
    </row>
    <row r="26" spans="2:13" ht="17.100000000000001" customHeight="1">
      <c r="B26" s="249"/>
      <c r="C26" s="250" t="s">
        <v>897</v>
      </c>
      <c r="D26" s="249"/>
      <c r="E26" s="249"/>
      <c r="F26" s="251"/>
      <c r="G26" s="249"/>
      <c r="H26" s="249"/>
      <c r="I26" s="249"/>
      <c r="J26" s="249"/>
      <c r="K26" s="251"/>
      <c r="L26" s="249"/>
      <c r="M26" s="249"/>
    </row>
    <row r="27" spans="2:13" ht="17.100000000000001" customHeight="1">
      <c r="B27" s="249"/>
      <c r="C27" s="250" t="s">
        <v>898</v>
      </c>
      <c r="D27" s="249"/>
      <c r="E27" s="249"/>
      <c r="F27" s="252" t="s">
        <v>899</v>
      </c>
      <c r="G27" s="249"/>
      <c r="H27" s="249"/>
      <c r="I27" s="249" t="s">
        <v>900</v>
      </c>
      <c r="J27" s="249"/>
      <c r="K27" s="251"/>
      <c r="L27" s="249" t="s">
        <v>901</v>
      </c>
      <c r="M27" s="249"/>
    </row>
    <row r="28" spans="2:13" ht="17.100000000000001" customHeight="1">
      <c r="B28" s="249"/>
      <c r="C28" s="250"/>
      <c r="D28" s="253"/>
      <c r="E28" s="249"/>
      <c r="F28" s="251"/>
      <c r="G28" s="249"/>
      <c r="H28" s="249"/>
      <c r="I28" s="249"/>
      <c r="J28" s="249"/>
      <c r="K28" s="251"/>
      <c r="L28" s="249"/>
      <c r="M28" s="249"/>
    </row>
    <row r="29" spans="2:13" ht="17.100000000000001" customHeight="1">
      <c r="B29" s="249" t="s">
        <v>902</v>
      </c>
      <c r="C29" s="250" t="s">
        <v>903</v>
      </c>
      <c r="D29" s="249"/>
      <c r="E29" s="249"/>
      <c r="F29" s="249"/>
      <c r="G29" s="249"/>
      <c r="H29" s="249"/>
      <c r="I29" s="249"/>
      <c r="J29" s="249"/>
      <c r="K29" s="249"/>
      <c r="L29" s="249"/>
      <c r="M29" s="249"/>
    </row>
    <row r="30" spans="2:13" ht="17.100000000000001" customHeight="1">
      <c r="B30" s="249"/>
      <c r="C30" s="250" t="s">
        <v>904</v>
      </c>
      <c r="D30" s="249"/>
      <c r="E30" s="249"/>
      <c r="F30" s="249"/>
      <c r="G30" s="249"/>
      <c r="H30" s="249"/>
      <c r="I30" s="249"/>
      <c r="J30" s="249"/>
      <c r="K30" s="249"/>
      <c r="L30" s="249"/>
      <c r="M30" s="249"/>
    </row>
    <row r="31" spans="2:13" ht="17.100000000000001" customHeight="1">
      <c r="B31" s="249"/>
      <c r="C31" s="250" t="s">
        <v>905</v>
      </c>
      <c r="D31" s="249"/>
      <c r="E31" s="249"/>
      <c r="F31" s="249"/>
      <c r="G31" s="249" t="s">
        <v>906</v>
      </c>
      <c r="H31" s="249"/>
      <c r="I31" s="249"/>
      <c r="J31" s="249" t="s">
        <v>907</v>
      </c>
      <c r="K31" s="249"/>
      <c r="L31" s="249"/>
      <c r="M31" s="249"/>
    </row>
    <row r="32" spans="2:13" ht="17.100000000000001" customHeight="1">
      <c r="B32" s="249"/>
      <c r="C32" s="250" t="s">
        <v>908</v>
      </c>
      <c r="D32" s="249"/>
      <c r="E32" s="249"/>
      <c r="F32" s="249"/>
      <c r="G32" s="249" t="s">
        <v>909</v>
      </c>
      <c r="H32" s="249"/>
      <c r="I32" s="249"/>
      <c r="J32" s="249" t="s">
        <v>910</v>
      </c>
      <c r="K32" s="249"/>
      <c r="L32" s="249"/>
      <c r="M32" s="249"/>
    </row>
    <row r="33" spans="2:13" ht="17.100000000000001" customHeight="1">
      <c r="B33" s="249"/>
      <c r="C33" s="250" t="s">
        <v>911</v>
      </c>
      <c r="D33" s="249"/>
      <c r="E33" s="249"/>
      <c r="F33" s="249"/>
      <c r="G33" s="249" t="s">
        <v>912</v>
      </c>
      <c r="H33" s="249"/>
      <c r="I33" s="249"/>
      <c r="J33" s="249" t="s">
        <v>913</v>
      </c>
      <c r="K33" s="249"/>
      <c r="L33" s="249"/>
      <c r="M33" s="249"/>
    </row>
    <row r="34" spans="2:13" ht="17.100000000000001" customHeight="1">
      <c r="B34" s="249"/>
      <c r="C34" s="250" t="s">
        <v>914</v>
      </c>
      <c r="D34" s="249"/>
      <c r="E34" s="249" t="s">
        <v>915</v>
      </c>
      <c r="F34" s="249"/>
      <c r="G34" s="249"/>
      <c r="H34" s="249" t="s">
        <v>916</v>
      </c>
      <c r="I34" s="249"/>
      <c r="J34" s="249" t="s">
        <v>917</v>
      </c>
      <c r="K34" s="249"/>
      <c r="L34" s="249"/>
      <c r="M34" s="249"/>
    </row>
    <row r="35" spans="2:13" ht="17.100000000000001" customHeight="1">
      <c r="B35" s="249"/>
      <c r="C35" s="250"/>
      <c r="D35" s="249"/>
      <c r="E35" s="249"/>
      <c r="F35" s="249"/>
      <c r="G35" s="249"/>
      <c r="H35" s="249"/>
      <c r="I35" s="249"/>
      <c r="J35" s="249"/>
      <c r="K35" s="249"/>
      <c r="L35" s="249"/>
      <c r="M35" s="249"/>
    </row>
    <row r="36" spans="2:13" ht="17.100000000000001" customHeight="1">
      <c r="B36" s="249" t="s">
        <v>918</v>
      </c>
      <c r="C36" s="250" t="s">
        <v>919</v>
      </c>
      <c r="D36" s="249"/>
      <c r="E36" s="249"/>
      <c r="F36" s="249"/>
      <c r="G36" s="249"/>
      <c r="H36" s="249"/>
      <c r="I36" s="249"/>
      <c r="J36" s="249"/>
      <c r="K36" s="249"/>
      <c r="L36" s="249"/>
      <c r="M36" s="249"/>
    </row>
    <row r="37" spans="2:13" ht="17.100000000000001" customHeight="1">
      <c r="B37" s="249"/>
      <c r="C37" s="250" t="s">
        <v>920</v>
      </c>
      <c r="D37" s="249"/>
      <c r="E37" s="249"/>
      <c r="F37" s="249" t="s">
        <v>921</v>
      </c>
      <c r="G37" s="249"/>
      <c r="H37" s="249"/>
      <c r="I37" s="249" t="s">
        <v>922</v>
      </c>
      <c r="J37" s="249"/>
      <c r="K37" s="249"/>
      <c r="L37" s="249"/>
      <c r="M37" s="249"/>
    </row>
    <row r="38" spans="2:13" ht="17.100000000000001" customHeight="1">
      <c r="B38" s="249"/>
      <c r="C38" s="250" t="s">
        <v>923</v>
      </c>
      <c r="D38" s="249"/>
      <c r="E38" s="249"/>
      <c r="F38" s="1416" t="s">
        <v>924</v>
      </c>
      <c r="G38" s="1416"/>
      <c r="H38" s="1416"/>
      <c r="I38" s="1416"/>
      <c r="J38" s="1416"/>
      <c r="K38" s="249"/>
      <c r="L38" s="249"/>
      <c r="M38" s="249"/>
    </row>
    <row r="39" spans="2:13" ht="17.100000000000001" customHeight="1">
      <c r="B39" s="249"/>
      <c r="C39" s="250"/>
      <c r="D39" s="249"/>
      <c r="E39" s="249"/>
      <c r="F39" s="249"/>
      <c r="G39" s="249"/>
      <c r="H39" s="249"/>
      <c r="I39" s="249"/>
      <c r="J39" s="249"/>
      <c r="K39" s="249"/>
      <c r="L39" s="249"/>
      <c r="M39" s="249"/>
    </row>
    <row r="40" spans="2:13" ht="22.5" customHeight="1">
      <c r="B40" s="249"/>
      <c r="C40" s="1417" t="s">
        <v>925</v>
      </c>
      <c r="D40" s="1417"/>
      <c r="E40" s="254" t="s">
        <v>926</v>
      </c>
      <c r="F40" s="255" t="s">
        <v>927</v>
      </c>
      <c r="G40" s="255" t="s">
        <v>928</v>
      </c>
      <c r="H40" s="255" t="s">
        <v>929</v>
      </c>
      <c r="I40" s="256"/>
      <c r="J40" s="256"/>
      <c r="K40" s="256"/>
      <c r="L40" s="257"/>
      <c r="M40" s="249"/>
    </row>
    <row r="41" spans="2:13" ht="19.7" customHeight="1">
      <c r="B41" s="249"/>
      <c r="C41" s="1417" t="s">
        <v>930</v>
      </c>
      <c r="D41" s="1417"/>
      <c r="E41" s="1418" t="s">
        <v>931</v>
      </c>
      <c r="F41" s="1419"/>
      <c r="G41" s="1419" t="s">
        <v>932</v>
      </c>
      <c r="H41" s="1419"/>
      <c r="I41" s="1419"/>
      <c r="J41" s="1419"/>
      <c r="K41" s="1419"/>
      <c r="L41" s="1423" t="s">
        <v>933</v>
      </c>
      <c r="M41" s="249"/>
    </row>
    <row r="42" spans="2:13" ht="19.7" customHeight="1">
      <c r="B42" s="249"/>
      <c r="C42" s="1417"/>
      <c r="D42" s="1417"/>
      <c r="E42" s="1424" t="s">
        <v>934</v>
      </c>
      <c r="F42" s="1420"/>
      <c r="G42" s="1420"/>
      <c r="H42" s="1420"/>
      <c r="I42" s="1420"/>
      <c r="J42" s="1420"/>
      <c r="K42" s="1420"/>
      <c r="L42" s="1423"/>
      <c r="M42" s="249"/>
    </row>
    <row r="43" spans="2:13" ht="33.950000000000003" customHeight="1">
      <c r="B43" s="249"/>
      <c r="C43" s="1417" t="s">
        <v>935</v>
      </c>
      <c r="D43" s="1417"/>
      <c r="E43" s="1425"/>
      <c r="F43" s="1425"/>
      <c r="G43" s="1425"/>
      <c r="H43" s="1425"/>
      <c r="I43" s="1425"/>
      <c r="J43" s="1425"/>
      <c r="K43" s="1425"/>
      <c r="L43" s="1425"/>
      <c r="M43" s="249"/>
    </row>
    <row r="44" spans="2:13" ht="33.75" customHeight="1">
      <c r="B44" s="249"/>
      <c r="C44" s="1417" t="s">
        <v>936</v>
      </c>
      <c r="D44" s="1417"/>
      <c r="E44" s="1422"/>
      <c r="F44" s="1422"/>
      <c r="G44" s="1422"/>
      <c r="H44" s="1422"/>
      <c r="I44" s="1422"/>
      <c r="J44" s="1422"/>
      <c r="K44" s="1422"/>
      <c r="L44" s="1422"/>
      <c r="M44" s="249"/>
    </row>
    <row r="45" spans="2:13" ht="33.950000000000003" customHeight="1">
      <c r="B45" s="249"/>
      <c r="C45" s="1421" t="s">
        <v>937</v>
      </c>
      <c r="D45" s="1421"/>
      <c r="E45" s="1422"/>
      <c r="F45" s="1422"/>
      <c r="G45" s="1422"/>
      <c r="H45" s="1422"/>
      <c r="I45" s="1422"/>
      <c r="J45" s="1422"/>
      <c r="K45" s="1422"/>
      <c r="L45" s="1422"/>
      <c r="M45" s="249"/>
    </row>
    <row r="46" spans="2:13">
      <c r="B46" s="249"/>
      <c r="C46" s="250"/>
      <c r="D46" s="249"/>
      <c r="E46" s="249"/>
      <c r="F46" s="249"/>
      <c r="G46" s="249"/>
      <c r="H46" s="249"/>
      <c r="I46" s="249"/>
      <c r="J46" s="249"/>
      <c r="K46" s="249"/>
      <c r="L46" s="249"/>
      <c r="M46" s="249"/>
    </row>
    <row r="47" spans="2:13">
      <c r="B47" s="249"/>
      <c r="C47" s="250"/>
      <c r="D47" s="249"/>
      <c r="E47" s="249"/>
      <c r="F47" s="249"/>
      <c r="G47" s="249"/>
      <c r="H47" s="249"/>
      <c r="I47" s="249"/>
      <c r="J47" s="249"/>
      <c r="K47" s="249"/>
      <c r="L47" s="249"/>
      <c r="M47" s="249"/>
    </row>
  </sheetData>
  <mergeCells count="14">
    <mergeCell ref="C45:D45"/>
    <mergeCell ref="E45:L45"/>
    <mergeCell ref="L41:L42"/>
    <mergeCell ref="E42:F42"/>
    <mergeCell ref="C43:D43"/>
    <mergeCell ref="E43:L43"/>
    <mergeCell ref="C44:D44"/>
    <mergeCell ref="E44:L44"/>
    <mergeCell ref="F38:J38"/>
    <mergeCell ref="C40:D40"/>
    <mergeCell ref="C41:D42"/>
    <mergeCell ref="E41:F41"/>
    <mergeCell ref="G41:H42"/>
    <mergeCell ref="I41:K42"/>
  </mergeCells>
  <phoneticPr fontId="55"/>
  <pageMargins left="0.23622047244094491" right="0.23622047244094491" top="0.74803149606299213" bottom="0.55118110236220474" header="0.31496062992125984" footer="0.31496062992125984"/>
  <pageSetup paperSize="9" orientation="portrait" r:id="rId1"/>
  <headerFooter>
    <oddHeader>&amp;C&amp;"ＭＳ 明朝,標準"&amp;22会 員 実 態 調 査 表</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D5EBE-C4D7-4A64-A989-14421C5F32D4}">
  <sheetPr codeName="Sheet15"/>
  <dimension ref="B1:L32"/>
  <sheetViews>
    <sheetView view="pageLayout" zoomScaleNormal="100" workbookViewId="0"/>
  </sheetViews>
  <sheetFormatPr defaultColWidth="9" defaultRowHeight="13.5"/>
  <cols>
    <col min="1" max="1" width="1.5" customWidth="1"/>
  </cols>
  <sheetData>
    <row r="1" spans="2:12" ht="42.6" customHeight="1">
      <c r="B1" s="1426" t="s">
        <v>951</v>
      </c>
      <c r="C1" s="1426"/>
      <c r="D1" s="1426"/>
      <c r="E1" s="1426"/>
      <c r="F1" s="1426"/>
      <c r="G1" s="1426"/>
    </row>
    <row r="3" spans="2:12" ht="84.95" customHeight="1">
      <c r="B3" s="1427" t="s">
        <v>950</v>
      </c>
      <c r="C3" s="1427"/>
      <c r="D3" s="1427"/>
      <c r="E3" s="1427"/>
      <c r="F3" s="1427"/>
      <c r="G3" s="1427"/>
      <c r="H3" s="1427"/>
      <c r="I3" s="1427"/>
      <c r="J3" s="1427"/>
      <c r="K3" s="1427"/>
      <c r="L3" s="1427"/>
    </row>
    <row r="5" spans="2:12">
      <c r="B5" s="261"/>
      <c r="C5" s="261"/>
      <c r="D5" s="261"/>
      <c r="E5" s="261"/>
      <c r="F5" s="261"/>
      <c r="G5" s="261"/>
      <c r="H5" s="261"/>
      <c r="I5" s="261"/>
      <c r="J5" s="261"/>
      <c r="K5" s="261"/>
      <c r="L5" s="261"/>
    </row>
    <row r="8" spans="2:12" ht="33.950000000000003" customHeight="1">
      <c r="B8" s="1428" t="s">
        <v>949</v>
      </c>
      <c r="C8" s="1428"/>
      <c r="D8" s="1428"/>
      <c r="E8" s="1428"/>
      <c r="F8" s="1428"/>
      <c r="G8" s="1428"/>
      <c r="H8" s="1428"/>
      <c r="I8" s="1428"/>
      <c r="J8" s="1428"/>
      <c r="K8" s="1428"/>
      <c r="L8" s="1428"/>
    </row>
    <row r="10" spans="2:12" s="260" customFormat="1" ht="22.5" customHeight="1">
      <c r="B10" s="1429" t="s">
        <v>948</v>
      </c>
      <c r="C10" s="1429"/>
      <c r="D10" s="1429"/>
      <c r="E10" s="1429"/>
      <c r="F10" s="1429"/>
      <c r="G10" s="1429"/>
      <c r="H10" s="1429"/>
      <c r="I10" s="1429"/>
      <c r="J10" s="1429"/>
      <c r="K10" s="1429"/>
      <c r="L10" s="1429"/>
    </row>
    <row r="12" spans="2:12" ht="42.6" customHeight="1">
      <c r="B12" s="1426" t="s">
        <v>947</v>
      </c>
      <c r="C12" s="1426"/>
      <c r="D12" s="1426"/>
      <c r="E12" s="1426"/>
      <c r="F12" s="1426"/>
      <c r="G12" s="1426"/>
      <c r="H12" s="1426"/>
      <c r="I12" s="1426"/>
    </row>
    <row r="13" spans="2:12" ht="22.5" customHeight="1"/>
    <row r="14" spans="2:12" ht="22.5" customHeight="1">
      <c r="B14" s="259" t="s">
        <v>944</v>
      </c>
      <c r="C14" s="110" t="s">
        <v>946</v>
      </c>
    </row>
    <row r="15" spans="2:12" ht="17.100000000000001" customHeight="1">
      <c r="B15" s="26"/>
      <c r="C15" s="110"/>
    </row>
    <row r="16" spans="2:12" ht="22.5" customHeight="1">
      <c r="B16" s="259" t="s">
        <v>944</v>
      </c>
      <c r="C16" s="110" t="s">
        <v>945</v>
      </c>
    </row>
    <row r="17" spans="2:12" ht="17.100000000000001" customHeight="1">
      <c r="B17" s="26"/>
      <c r="C17" s="110"/>
    </row>
    <row r="18" spans="2:12" ht="22.5" customHeight="1">
      <c r="B18" s="259" t="s">
        <v>944</v>
      </c>
      <c r="C18" s="110" t="s">
        <v>943</v>
      </c>
    </row>
    <row r="22" spans="2:12" ht="56.85" customHeight="1">
      <c r="B22" s="1430" t="s">
        <v>942</v>
      </c>
      <c r="C22" s="1430"/>
      <c r="D22" s="1430"/>
      <c r="E22" s="1430"/>
      <c r="F22" s="1430"/>
      <c r="G22" s="1430"/>
      <c r="H22" s="1430"/>
      <c r="I22" s="1430"/>
      <c r="J22" s="1430"/>
      <c r="K22" s="1430"/>
      <c r="L22" s="1430"/>
    </row>
    <row r="23" spans="2:12" ht="56.85" customHeight="1">
      <c r="B23" s="1430" t="s">
        <v>941</v>
      </c>
      <c r="C23" s="1430"/>
      <c r="D23" s="1430"/>
      <c r="E23" s="1430"/>
      <c r="F23" s="1430"/>
      <c r="G23" s="1430"/>
      <c r="H23" s="1430"/>
      <c r="I23" s="1430"/>
      <c r="J23" s="1430"/>
      <c r="K23" s="1430"/>
      <c r="L23" s="1430"/>
    </row>
    <row r="24" spans="2:12" ht="56.85" customHeight="1">
      <c r="B24" s="1430" t="s">
        <v>940</v>
      </c>
      <c r="C24" s="1430"/>
      <c r="D24" s="1430"/>
      <c r="E24" s="1430"/>
      <c r="F24" s="1430"/>
      <c r="G24" s="1430"/>
      <c r="H24" s="1430"/>
      <c r="I24" s="1430"/>
      <c r="J24" s="1430"/>
      <c r="K24" s="1430"/>
      <c r="L24" s="1430"/>
    </row>
    <row r="25" spans="2:12" ht="56.85" customHeight="1">
      <c r="B25" s="1430" t="s">
        <v>939</v>
      </c>
      <c r="C25" s="1430"/>
      <c r="D25" s="1430"/>
      <c r="E25" s="1430"/>
      <c r="F25" s="1430"/>
      <c r="G25" s="1430"/>
      <c r="H25" s="1430"/>
      <c r="I25" s="1430"/>
      <c r="J25" s="1430"/>
      <c r="K25" s="1430"/>
      <c r="L25" s="1430"/>
    </row>
    <row r="26" spans="2:12" ht="28.35" customHeight="1"/>
    <row r="27" spans="2:12" ht="28.35" customHeight="1">
      <c r="B27" s="258" t="s">
        <v>938</v>
      </c>
    </row>
    <row r="28" spans="2:12" ht="28.35" customHeight="1"/>
    <row r="29" spans="2:12" ht="56.85" customHeight="1"/>
    <row r="30" spans="2:12" ht="56.85" customHeight="1"/>
    <row r="31" spans="2:12" ht="56.85" customHeight="1"/>
    <row r="32" spans="2:12" ht="56.85" customHeight="1"/>
  </sheetData>
  <mergeCells count="13">
    <mergeCell ref="B23:D23"/>
    <mergeCell ref="B24:D24"/>
    <mergeCell ref="B25:D25"/>
    <mergeCell ref="E22:L22"/>
    <mergeCell ref="E23:L23"/>
    <mergeCell ref="E24:L24"/>
    <mergeCell ref="E25:L25"/>
    <mergeCell ref="B22:D22"/>
    <mergeCell ref="B1:G1"/>
    <mergeCell ref="B3:L3"/>
    <mergeCell ref="B8:L8"/>
    <mergeCell ref="B10:L10"/>
    <mergeCell ref="B12:I12"/>
  </mergeCells>
  <phoneticPr fontId="55"/>
  <pageMargins left="0.31496062992125984" right="3.937007874015748E-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81C80-BAEB-4CCD-98BE-E21E3AE3F54C}">
  <sheetPr codeName="Sheet16"/>
  <dimension ref="A1"/>
  <sheetViews>
    <sheetView showGridLines="0" workbookViewId="0"/>
  </sheetViews>
  <sheetFormatPr defaultColWidth="9.5" defaultRowHeight="13.5"/>
  <cols>
    <col min="1" max="16384" width="9.5" style="152"/>
  </cols>
  <sheetData/>
  <sheetProtection algorithmName="SHA-512" hashValue="um8UoHDdwDZ8Gaf0WzLJu61CTV8KtmkLmq6fH1aQWUggcSvP5TcRUuR4mgHS8lqt/N94YnNjjftdwiVZxo6Mwg==" saltValue="WGarmGNKJT65+WauEhg8sA==" spinCount="100000" sheet="1" objects="1" scenarios="1"/>
  <phoneticPr fontId="55"/>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B0C979"/>
  </sheetPr>
  <dimension ref="A1:EP88"/>
  <sheetViews>
    <sheetView tabSelected="1" workbookViewId="0">
      <selection activeCell="M35" sqref="M35:BA37"/>
    </sheetView>
  </sheetViews>
  <sheetFormatPr defaultColWidth="1.875" defaultRowHeight="13.5"/>
  <cols>
    <col min="1" max="37" width="1.875" style="50" customWidth="1"/>
    <col min="38" max="53" width="2" style="50" customWidth="1"/>
    <col min="54" max="126" width="1.875" style="50" customWidth="1"/>
    <col min="127" max="127" width="7.625" style="50" customWidth="1"/>
    <col min="128" max="141" width="1.875" style="50" customWidth="1"/>
    <col min="142" max="142" width="1.75" style="12" customWidth="1"/>
    <col min="143" max="143" width="1.75" style="103" customWidth="1"/>
    <col min="144" max="144" width="1.875" style="50" customWidth="1"/>
    <col min="145" max="16384" width="1.875" style="50"/>
  </cols>
  <sheetData>
    <row r="1" spans="1:127" ht="6" customHeight="1">
      <c r="A1" s="383" t="s">
        <v>0</v>
      </c>
      <c r="B1" s="384"/>
      <c r="C1" s="384"/>
      <c r="D1" s="384"/>
      <c r="E1" s="384"/>
      <c r="F1" s="384"/>
      <c r="G1" s="389" t="str">
        <f>IF(TRIM(deposit_type)="未供託","新規免許取得","")</f>
        <v/>
      </c>
      <c r="H1" s="389"/>
      <c r="I1" s="389"/>
      <c r="J1" s="389"/>
      <c r="K1" s="389"/>
      <c r="L1" s="389"/>
      <c r="M1" s="389"/>
      <c r="N1" s="389"/>
      <c r="O1" s="389"/>
      <c r="P1" s="389"/>
      <c r="Q1" s="389"/>
      <c r="R1" s="389"/>
      <c r="S1" s="389"/>
      <c r="T1" s="390"/>
      <c r="U1" s="383" t="s">
        <v>1</v>
      </c>
      <c r="V1" s="384"/>
      <c r="W1" s="384"/>
      <c r="X1" s="384"/>
      <c r="Y1" s="384"/>
      <c r="Z1" s="384"/>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5"/>
      <c r="DU1" s="62"/>
    </row>
    <row r="2" spans="1:127" ht="6" customHeight="1">
      <c r="A2" s="385"/>
      <c r="B2" s="386"/>
      <c r="C2" s="386"/>
      <c r="D2" s="386"/>
      <c r="E2" s="386"/>
      <c r="F2" s="386"/>
      <c r="G2" s="391"/>
      <c r="H2" s="391"/>
      <c r="I2" s="391"/>
      <c r="J2" s="391"/>
      <c r="K2" s="391"/>
      <c r="L2" s="391"/>
      <c r="M2" s="391"/>
      <c r="N2" s="391"/>
      <c r="O2" s="391"/>
      <c r="P2" s="391"/>
      <c r="Q2" s="391"/>
      <c r="R2" s="391"/>
      <c r="S2" s="391"/>
      <c r="T2" s="392"/>
      <c r="U2" s="385"/>
      <c r="V2" s="386"/>
      <c r="W2" s="386"/>
      <c r="X2" s="386"/>
      <c r="Y2" s="386"/>
      <c r="Z2" s="386"/>
      <c r="AA2" s="394"/>
      <c r="AB2" s="394"/>
      <c r="AC2" s="394"/>
      <c r="AD2" s="394"/>
      <c r="AE2" s="394"/>
      <c r="AF2" s="394"/>
      <c r="AG2" s="394"/>
      <c r="AH2" s="394"/>
      <c r="AI2" s="394"/>
      <c r="AJ2" s="394"/>
      <c r="AK2" s="394"/>
      <c r="AL2" s="394"/>
      <c r="AM2" s="394"/>
      <c r="AN2" s="394"/>
      <c r="AO2" s="394"/>
      <c r="AP2" s="394"/>
      <c r="AQ2" s="394"/>
      <c r="AR2" s="394"/>
      <c r="AS2" s="394"/>
      <c r="AT2" s="394"/>
      <c r="AU2" s="394"/>
      <c r="AV2" s="394"/>
      <c r="AW2" s="394"/>
      <c r="AX2" s="394"/>
      <c r="AY2" s="394"/>
      <c r="AZ2" s="394"/>
      <c r="BA2" s="396"/>
      <c r="DU2" s="62"/>
    </row>
    <row r="3" spans="1:127" ht="6" customHeight="1">
      <c r="A3" s="385"/>
      <c r="B3" s="386"/>
      <c r="C3" s="386"/>
      <c r="D3" s="386"/>
      <c r="E3" s="386"/>
      <c r="F3" s="386"/>
      <c r="G3" s="391"/>
      <c r="H3" s="391"/>
      <c r="I3" s="391"/>
      <c r="J3" s="391"/>
      <c r="K3" s="391"/>
      <c r="L3" s="391"/>
      <c r="M3" s="391"/>
      <c r="N3" s="391"/>
      <c r="O3" s="391"/>
      <c r="P3" s="391"/>
      <c r="Q3" s="391"/>
      <c r="R3" s="391"/>
      <c r="S3" s="391"/>
      <c r="T3" s="392"/>
      <c r="U3" s="385"/>
      <c r="V3" s="386"/>
      <c r="W3" s="386"/>
      <c r="X3" s="386"/>
      <c r="Y3" s="386"/>
      <c r="Z3" s="386"/>
      <c r="AA3" s="394"/>
      <c r="AB3" s="394"/>
      <c r="AC3" s="394"/>
      <c r="AD3" s="394"/>
      <c r="AE3" s="394"/>
      <c r="AF3" s="394"/>
      <c r="AG3" s="394"/>
      <c r="AH3" s="394"/>
      <c r="AI3" s="394"/>
      <c r="AJ3" s="394"/>
      <c r="AK3" s="394"/>
      <c r="AL3" s="394"/>
      <c r="AM3" s="394"/>
      <c r="AN3" s="394"/>
      <c r="AO3" s="394"/>
      <c r="AP3" s="394"/>
      <c r="AQ3" s="394"/>
      <c r="AR3" s="394"/>
      <c r="AS3" s="394"/>
      <c r="AT3" s="394"/>
      <c r="AU3" s="394"/>
      <c r="AV3" s="394"/>
      <c r="AW3" s="394"/>
      <c r="AX3" s="394"/>
      <c r="AY3" s="394"/>
      <c r="AZ3" s="394"/>
      <c r="BA3" s="396"/>
      <c r="DU3" s="62"/>
    </row>
    <row r="4" spans="1:127" ht="6" customHeight="1">
      <c r="A4" s="385"/>
      <c r="B4" s="386"/>
      <c r="C4" s="386"/>
      <c r="D4" s="386"/>
      <c r="E4" s="386"/>
      <c r="F4" s="386"/>
      <c r="G4" s="391"/>
      <c r="H4" s="391"/>
      <c r="I4" s="391"/>
      <c r="J4" s="391"/>
      <c r="K4" s="391"/>
      <c r="L4" s="391"/>
      <c r="M4" s="391"/>
      <c r="N4" s="391"/>
      <c r="O4" s="391"/>
      <c r="P4" s="391"/>
      <c r="Q4" s="391"/>
      <c r="R4" s="391"/>
      <c r="S4" s="391"/>
      <c r="T4" s="392"/>
      <c r="U4" s="385"/>
      <c r="V4" s="386"/>
      <c r="W4" s="386"/>
      <c r="X4" s="386"/>
      <c r="Y4" s="386"/>
      <c r="Z4" s="386"/>
      <c r="AA4" s="394"/>
      <c r="AB4" s="394"/>
      <c r="AC4" s="394"/>
      <c r="AD4" s="394"/>
      <c r="AE4" s="394"/>
      <c r="AF4" s="394"/>
      <c r="AG4" s="394"/>
      <c r="AH4" s="394"/>
      <c r="AI4" s="394"/>
      <c r="AJ4" s="394"/>
      <c r="AK4" s="394"/>
      <c r="AL4" s="394"/>
      <c r="AM4" s="394"/>
      <c r="AN4" s="394"/>
      <c r="AO4" s="394"/>
      <c r="AP4" s="394"/>
      <c r="AQ4" s="394"/>
      <c r="AR4" s="394"/>
      <c r="AS4" s="394"/>
      <c r="AT4" s="394"/>
      <c r="AU4" s="394"/>
      <c r="AV4" s="394"/>
      <c r="AW4" s="394"/>
      <c r="AX4" s="394"/>
      <c r="AY4" s="394"/>
      <c r="AZ4" s="394"/>
      <c r="BA4" s="396"/>
      <c r="DU4" s="62"/>
    </row>
    <row r="5" spans="1:127" ht="6" customHeight="1">
      <c r="A5" s="385"/>
      <c r="B5" s="386"/>
      <c r="C5" s="386"/>
      <c r="D5" s="386"/>
      <c r="E5" s="386"/>
      <c r="F5" s="386"/>
      <c r="G5" s="391" t="str">
        <f>IF(TRIM(deposit_type)="他協会から移籍","他協会より加入","")</f>
        <v/>
      </c>
      <c r="H5" s="391"/>
      <c r="I5" s="391"/>
      <c r="J5" s="391"/>
      <c r="K5" s="391"/>
      <c r="L5" s="391"/>
      <c r="M5" s="391"/>
      <c r="N5" s="391"/>
      <c r="O5" s="391"/>
      <c r="P5" s="391"/>
      <c r="Q5" s="391"/>
      <c r="R5" s="391"/>
      <c r="S5" s="391"/>
      <c r="T5" s="392"/>
      <c r="U5" s="385"/>
      <c r="V5" s="386"/>
      <c r="W5" s="386"/>
      <c r="X5" s="386"/>
      <c r="Y5" s="386"/>
      <c r="Z5" s="386"/>
      <c r="AA5" s="394"/>
      <c r="AB5" s="394"/>
      <c r="AC5" s="394"/>
      <c r="AD5" s="394"/>
      <c r="AE5" s="394"/>
      <c r="AF5" s="394"/>
      <c r="AG5" s="394"/>
      <c r="AH5" s="394"/>
      <c r="AI5" s="394"/>
      <c r="AJ5" s="394"/>
      <c r="AK5" s="394"/>
      <c r="AL5" s="394"/>
      <c r="AM5" s="394"/>
      <c r="AN5" s="394"/>
      <c r="AO5" s="394"/>
      <c r="AP5" s="394"/>
      <c r="AQ5" s="394"/>
      <c r="AR5" s="394"/>
      <c r="AS5" s="394"/>
      <c r="AT5" s="394"/>
      <c r="AU5" s="394"/>
      <c r="AV5" s="394"/>
      <c r="AW5" s="394"/>
      <c r="AX5" s="394"/>
      <c r="AY5" s="394"/>
      <c r="AZ5" s="394"/>
      <c r="BA5" s="396"/>
      <c r="DU5" s="62"/>
    </row>
    <row r="6" spans="1:127" ht="6" customHeight="1">
      <c r="A6" s="385"/>
      <c r="B6" s="386"/>
      <c r="C6" s="386"/>
      <c r="D6" s="386"/>
      <c r="E6" s="386"/>
      <c r="F6" s="386"/>
      <c r="G6" s="391"/>
      <c r="H6" s="391"/>
      <c r="I6" s="391"/>
      <c r="J6" s="391"/>
      <c r="K6" s="391"/>
      <c r="L6" s="391"/>
      <c r="M6" s="391"/>
      <c r="N6" s="391"/>
      <c r="O6" s="391"/>
      <c r="P6" s="391"/>
      <c r="Q6" s="391"/>
      <c r="R6" s="391"/>
      <c r="S6" s="391"/>
      <c r="T6" s="392"/>
      <c r="U6" s="385"/>
      <c r="V6" s="386"/>
      <c r="W6" s="386"/>
      <c r="X6" s="386"/>
      <c r="Y6" s="386"/>
      <c r="Z6" s="386"/>
      <c r="AA6" s="394"/>
      <c r="AB6" s="394"/>
      <c r="AC6" s="394"/>
      <c r="AD6" s="394"/>
      <c r="AE6" s="394"/>
      <c r="AF6" s="394"/>
      <c r="AG6" s="394"/>
      <c r="AH6" s="394"/>
      <c r="AI6" s="394"/>
      <c r="AJ6" s="394"/>
      <c r="AK6" s="394"/>
      <c r="AL6" s="394"/>
      <c r="AM6" s="394"/>
      <c r="AN6" s="394"/>
      <c r="AO6" s="394"/>
      <c r="AP6" s="394"/>
      <c r="AQ6" s="394"/>
      <c r="AR6" s="394"/>
      <c r="AS6" s="394"/>
      <c r="AT6" s="394"/>
      <c r="AU6" s="394"/>
      <c r="AV6" s="394"/>
      <c r="AW6" s="394"/>
      <c r="AX6" s="394"/>
      <c r="AY6" s="394"/>
      <c r="AZ6" s="394"/>
      <c r="BA6" s="396"/>
      <c r="DU6" s="62"/>
    </row>
    <row r="7" spans="1:127" ht="6" customHeight="1">
      <c r="A7" s="385"/>
      <c r="B7" s="386"/>
      <c r="C7" s="386"/>
      <c r="D7" s="386"/>
      <c r="E7" s="386"/>
      <c r="F7" s="386"/>
      <c r="G7" s="391"/>
      <c r="H7" s="391"/>
      <c r="I7" s="391"/>
      <c r="J7" s="391"/>
      <c r="K7" s="391"/>
      <c r="L7" s="391"/>
      <c r="M7" s="391"/>
      <c r="N7" s="391"/>
      <c r="O7" s="391"/>
      <c r="P7" s="391"/>
      <c r="Q7" s="391"/>
      <c r="R7" s="391"/>
      <c r="S7" s="391"/>
      <c r="T7" s="392"/>
      <c r="U7" s="385"/>
      <c r="V7" s="386"/>
      <c r="W7" s="386"/>
      <c r="X7" s="386"/>
      <c r="Y7" s="386"/>
      <c r="Z7" s="386"/>
      <c r="AA7" s="394"/>
      <c r="AB7" s="394"/>
      <c r="AC7" s="394"/>
      <c r="AD7" s="394"/>
      <c r="AE7" s="394"/>
      <c r="AF7" s="394"/>
      <c r="AG7" s="394"/>
      <c r="AH7" s="394"/>
      <c r="AI7" s="394"/>
      <c r="AJ7" s="394"/>
      <c r="AK7" s="394"/>
      <c r="AL7" s="394"/>
      <c r="AM7" s="394"/>
      <c r="AN7" s="394"/>
      <c r="AO7" s="394"/>
      <c r="AP7" s="394"/>
      <c r="AQ7" s="394"/>
      <c r="AR7" s="394"/>
      <c r="AS7" s="394"/>
      <c r="AT7" s="394"/>
      <c r="AU7" s="394"/>
      <c r="AV7" s="394"/>
      <c r="AW7" s="394"/>
      <c r="AX7" s="394"/>
      <c r="AY7" s="394"/>
      <c r="AZ7" s="394"/>
      <c r="BA7" s="396"/>
      <c r="DU7" s="62"/>
    </row>
    <row r="8" spans="1:127" ht="6" customHeight="1">
      <c r="A8" s="385"/>
      <c r="B8" s="386"/>
      <c r="C8" s="386"/>
      <c r="D8" s="386"/>
      <c r="E8" s="386"/>
      <c r="F8" s="386"/>
      <c r="G8" s="391"/>
      <c r="H8" s="391"/>
      <c r="I8" s="391"/>
      <c r="J8" s="391"/>
      <c r="K8" s="391"/>
      <c r="L8" s="391"/>
      <c r="M8" s="391"/>
      <c r="N8" s="391"/>
      <c r="O8" s="391"/>
      <c r="P8" s="391"/>
      <c r="Q8" s="391"/>
      <c r="R8" s="391"/>
      <c r="S8" s="391"/>
      <c r="T8" s="392"/>
      <c r="U8" s="385"/>
      <c r="V8" s="386"/>
      <c r="W8" s="386"/>
      <c r="X8" s="386"/>
      <c r="Y8" s="386"/>
      <c r="Z8" s="386"/>
      <c r="AA8" s="394"/>
      <c r="AB8" s="394"/>
      <c r="AC8" s="394"/>
      <c r="AD8" s="394"/>
      <c r="AE8" s="394"/>
      <c r="AF8" s="394"/>
      <c r="AG8" s="394"/>
      <c r="AH8" s="394"/>
      <c r="AI8" s="394"/>
      <c r="AJ8" s="394"/>
      <c r="AK8" s="394"/>
      <c r="AL8" s="394"/>
      <c r="AM8" s="394"/>
      <c r="AN8" s="394"/>
      <c r="AO8" s="394"/>
      <c r="AP8" s="394"/>
      <c r="AQ8" s="394"/>
      <c r="AR8" s="394"/>
      <c r="AS8" s="394"/>
      <c r="AT8" s="394"/>
      <c r="AU8" s="394"/>
      <c r="AV8" s="394"/>
      <c r="AW8" s="394"/>
      <c r="AX8" s="394"/>
      <c r="AY8" s="394"/>
      <c r="AZ8" s="394"/>
      <c r="BA8" s="396"/>
      <c r="DU8" s="62"/>
    </row>
    <row r="9" spans="1:127" ht="6" customHeight="1">
      <c r="A9" s="385"/>
      <c r="B9" s="386"/>
      <c r="C9" s="386"/>
      <c r="D9" s="386"/>
      <c r="E9" s="386"/>
      <c r="F9" s="386"/>
      <c r="G9" s="391" t="str">
        <f>IF(TRIM(deposit_type)="自社供託","自社供託","")</f>
        <v/>
      </c>
      <c r="H9" s="391"/>
      <c r="I9" s="391"/>
      <c r="J9" s="391"/>
      <c r="K9" s="391"/>
      <c r="L9" s="391"/>
      <c r="M9" s="391"/>
      <c r="N9" s="391"/>
      <c r="O9" s="391"/>
      <c r="P9" s="391"/>
      <c r="Q9" s="391"/>
      <c r="R9" s="391"/>
      <c r="S9" s="391"/>
      <c r="T9" s="392"/>
      <c r="U9" s="385"/>
      <c r="V9" s="386"/>
      <c r="W9" s="386"/>
      <c r="X9" s="386"/>
      <c r="Y9" s="386"/>
      <c r="Z9" s="386"/>
      <c r="AA9" s="394"/>
      <c r="AB9" s="394"/>
      <c r="AC9" s="394"/>
      <c r="AD9" s="394"/>
      <c r="AE9" s="394"/>
      <c r="AF9" s="394"/>
      <c r="AG9" s="394"/>
      <c r="AH9" s="394"/>
      <c r="AI9" s="394"/>
      <c r="AJ9" s="394"/>
      <c r="AK9" s="394"/>
      <c r="AL9" s="394"/>
      <c r="AM9" s="394"/>
      <c r="AN9" s="394"/>
      <c r="AO9" s="394"/>
      <c r="AP9" s="394"/>
      <c r="AQ9" s="394"/>
      <c r="AR9" s="394"/>
      <c r="AS9" s="394"/>
      <c r="AT9" s="394"/>
      <c r="AU9" s="394"/>
      <c r="AV9" s="394"/>
      <c r="AW9" s="394"/>
      <c r="AX9" s="394"/>
      <c r="AY9" s="394"/>
      <c r="AZ9" s="394"/>
      <c r="BA9" s="396"/>
      <c r="DU9" s="62"/>
    </row>
    <row r="10" spans="1:127" ht="6" customHeight="1">
      <c r="A10" s="385"/>
      <c r="B10" s="386"/>
      <c r="C10" s="386"/>
      <c r="D10" s="386"/>
      <c r="E10" s="386"/>
      <c r="F10" s="386"/>
      <c r="G10" s="391"/>
      <c r="H10" s="391"/>
      <c r="I10" s="391"/>
      <c r="J10" s="391"/>
      <c r="K10" s="391"/>
      <c r="L10" s="391"/>
      <c r="M10" s="391"/>
      <c r="N10" s="391"/>
      <c r="O10" s="391"/>
      <c r="P10" s="391"/>
      <c r="Q10" s="391"/>
      <c r="R10" s="391"/>
      <c r="S10" s="391"/>
      <c r="T10" s="392"/>
      <c r="U10" s="385"/>
      <c r="V10" s="386"/>
      <c r="W10" s="386"/>
      <c r="X10" s="386"/>
      <c r="Y10" s="386"/>
      <c r="Z10" s="386"/>
      <c r="AA10" s="394"/>
      <c r="AB10" s="394"/>
      <c r="AC10" s="394"/>
      <c r="AD10" s="394"/>
      <c r="AE10" s="394"/>
      <c r="AF10" s="394"/>
      <c r="AG10" s="394"/>
      <c r="AH10" s="394"/>
      <c r="AI10" s="394"/>
      <c r="AJ10" s="394"/>
      <c r="AK10" s="394"/>
      <c r="AL10" s="394"/>
      <c r="AM10" s="394"/>
      <c r="AN10" s="394"/>
      <c r="AO10" s="394"/>
      <c r="AP10" s="394"/>
      <c r="AQ10" s="394"/>
      <c r="AR10" s="394"/>
      <c r="AS10" s="394"/>
      <c r="AT10" s="394"/>
      <c r="AU10" s="394"/>
      <c r="AV10" s="394"/>
      <c r="AW10" s="394"/>
      <c r="AX10" s="394"/>
      <c r="AY10" s="394"/>
      <c r="AZ10" s="394"/>
      <c r="BA10" s="396"/>
      <c r="DU10" s="62"/>
    </row>
    <row r="11" spans="1:127" ht="6" customHeight="1">
      <c r="A11" s="385"/>
      <c r="B11" s="386"/>
      <c r="C11" s="386"/>
      <c r="D11" s="386"/>
      <c r="E11" s="386"/>
      <c r="F11" s="386"/>
      <c r="G11" s="391"/>
      <c r="H11" s="391"/>
      <c r="I11" s="391"/>
      <c r="J11" s="391"/>
      <c r="K11" s="391"/>
      <c r="L11" s="391"/>
      <c r="M11" s="391"/>
      <c r="N11" s="391"/>
      <c r="O11" s="391"/>
      <c r="P11" s="391"/>
      <c r="Q11" s="391"/>
      <c r="R11" s="391"/>
      <c r="S11" s="391"/>
      <c r="T11" s="392"/>
      <c r="U11" s="385"/>
      <c r="V11" s="386"/>
      <c r="W11" s="386"/>
      <c r="X11" s="386"/>
      <c r="Y11" s="386"/>
      <c r="Z11" s="386"/>
      <c r="AA11" s="394"/>
      <c r="AB11" s="394"/>
      <c r="AC11" s="394"/>
      <c r="AD11" s="394"/>
      <c r="AE11" s="394"/>
      <c r="AF11" s="394"/>
      <c r="AG11" s="394"/>
      <c r="AH11" s="394"/>
      <c r="AI11" s="394"/>
      <c r="AJ11" s="394"/>
      <c r="AK11" s="394"/>
      <c r="AL11" s="394"/>
      <c r="AM11" s="394"/>
      <c r="AN11" s="394"/>
      <c r="AO11" s="394"/>
      <c r="AP11" s="394"/>
      <c r="AQ11" s="394"/>
      <c r="AR11" s="394"/>
      <c r="AS11" s="394"/>
      <c r="AT11" s="394"/>
      <c r="AU11" s="394"/>
      <c r="AV11" s="394"/>
      <c r="AW11" s="394"/>
      <c r="AX11" s="394"/>
      <c r="AY11" s="394"/>
      <c r="AZ11" s="394"/>
      <c r="BA11" s="396"/>
      <c r="DU11" s="62"/>
    </row>
    <row r="12" spans="1:127" ht="6" customHeight="1">
      <c r="A12" s="387"/>
      <c r="B12" s="388"/>
      <c r="C12" s="388"/>
      <c r="D12" s="388"/>
      <c r="E12" s="388"/>
      <c r="F12" s="388"/>
      <c r="G12" s="399"/>
      <c r="H12" s="399"/>
      <c r="I12" s="399"/>
      <c r="J12" s="399"/>
      <c r="K12" s="399"/>
      <c r="L12" s="399"/>
      <c r="M12" s="399"/>
      <c r="N12" s="399"/>
      <c r="O12" s="399"/>
      <c r="P12" s="399"/>
      <c r="Q12" s="399"/>
      <c r="R12" s="399"/>
      <c r="S12" s="399"/>
      <c r="T12" s="400"/>
      <c r="U12" s="387"/>
      <c r="V12" s="388"/>
      <c r="W12" s="388"/>
      <c r="X12" s="388"/>
      <c r="Y12" s="388"/>
      <c r="Z12" s="388"/>
      <c r="AA12" s="397"/>
      <c r="AB12" s="397"/>
      <c r="AC12" s="397"/>
      <c r="AD12" s="397"/>
      <c r="AE12" s="397"/>
      <c r="AF12" s="397"/>
      <c r="AG12" s="397"/>
      <c r="AH12" s="397"/>
      <c r="AI12" s="397"/>
      <c r="AJ12" s="397"/>
      <c r="AK12" s="397"/>
      <c r="AL12" s="397"/>
      <c r="AM12" s="397"/>
      <c r="AN12" s="397"/>
      <c r="AO12" s="397"/>
      <c r="AP12" s="397"/>
      <c r="AQ12" s="397"/>
      <c r="AR12" s="397"/>
      <c r="AS12" s="397"/>
      <c r="AT12" s="397"/>
      <c r="AU12" s="397"/>
      <c r="AV12" s="397"/>
      <c r="AW12" s="397"/>
      <c r="AX12" s="397"/>
      <c r="AY12" s="397"/>
      <c r="AZ12" s="397"/>
      <c r="BA12" s="398"/>
      <c r="DU12" s="62"/>
    </row>
    <row r="13" spans="1:127" ht="11.25" customHeight="1">
      <c r="A13" s="353" t="s">
        <v>2</v>
      </c>
      <c r="B13" s="354"/>
      <c r="C13" s="354"/>
      <c r="D13" s="354"/>
      <c r="E13" s="354"/>
      <c r="F13" s="354"/>
      <c r="G13" s="354"/>
      <c r="H13" s="355"/>
      <c r="I13" s="353" t="s">
        <v>3</v>
      </c>
      <c r="J13" s="356"/>
      <c r="K13" s="356"/>
      <c r="L13" s="356"/>
      <c r="M13" s="356"/>
      <c r="N13" s="356"/>
      <c r="O13" s="356"/>
      <c r="P13" s="356"/>
      <c r="Q13" s="356"/>
      <c r="R13" s="356"/>
      <c r="S13" s="356"/>
      <c r="T13" s="357"/>
      <c r="U13" s="353" t="s">
        <v>4</v>
      </c>
      <c r="V13" s="356"/>
      <c r="W13" s="356"/>
      <c r="X13" s="356"/>
      <c r="Y13" s="356"/>
      <c r="Z13" s="356"/>
      <c r="AA13" s="356"/>
      <c r="AB13" s="356"/>
      <c r="AC13" s="356"/>
      <c r="AD13" s="356"/>
      <c r="AE13" s="356"/>
      <c r="AF13" s="357"/>
      <c r="AG13" s="353" t="s">
        <v>5</v>
      </c>
      <c r="AH13" s="356"/>
      <c r="AI13" s="356"/>
      <c r="AJ13" s="356"/>
      <c r="AK13" s="356"/>
      <c r="AL13" s="356"/>
      <c r="AM13" s="356"/>
      <c r="AN13" s="356"/>
      <c r="AO13" s="356"/>
      <c r="AP13" s="356"/>
      <c r="AQ13" s="356"/>
      <c r="AR13" s="356"/>
      <c r="AS13" s="356"/>
      <c r="AT13" s="356"/>
      <c r="AU13" s="356"/>
      <c r="AV13" s="356"/>
      <c r="AW13" s="357"/>
      <c r="AX13" s="353" t="s">
        <v>6</v>
      </c>
      <c r="AY13" s="356"/>
      <c r="AZ13" s="356"/>
      <c r="BA13" s="357"/>
      <c r="DV13" s="53"/>
      <c r="DW13" s="51"/>
    </row>
    <row r="14" spans="1:127" ht="9" customHeight="1">
      <c r="A14" s="358"/>
      <c r="B14" s="359"/>
      <c r="C14" s="359"/>
      <c r="D14" s="359"/>
      <c r="E14" s="359"/>
      <c r="F14" s="359"/>
      <c r="G14" s="359"/>
      <c r="H14" s="360"/>
      <c r="I14" s="367" t="s">
        <v>7</v>
      </c>
      <c r="J14" s="368"/>
      <c r="K14" s="368"/>
      <c r="L14" s="371"/>
      <c r="M14" s="371"/>
      <c r="N14" s="370" t="s">
        <v>8</v>
      </c>
      <c r="O14" s="372"/>
      <c r="P14" s="372"/>
      <c r="Q14" s="368" t="s">
        <v>9</v>
      </c>
      <c r="R14" s="372"/>
      <c r="S14" s="372"/>
      <c r="T14" s="370" t="s">
        <v>10</v>
      </c>
      <c r="U14" s="367" t="s">
        <v>7</v>
      </c>
      <c r="V14" s="368"/>
      <c r="W14" s="368"/>
      <c r="X14" s="371"/>
      <c r="Y14" s="371"/>
      <c r="Z14" s="370" t="s">
        <v>8</v>
      </c>
      <c r="AA14" s="371"/>
      <c r="AB14" s="371"/>
      <c r="AC14" s="370" t="s">
        <v>9</v>
      </c>
      <c r="AD14" s="372"/>
      <c r="AE14" s="372"/>
      <c r="AF14" s="370" t="s">
        <v>10</v>
      </c>
      <c r="AG14" s="374"/>
      <c r="AH14" s="375"/>
      <c r="AI14" s="375"/>
      <c r="AJ14" s="375"/>
      <c r="AK14" s="375"/>
      <c r="AL14" s="375"/>
      <c r="AM14" s="375"/>
      <c r="AN14" s="375"/>
      <c r="AO14" s="375"/>
      <c r="AP14" s="375"/>
      <c r="AQ14" s="375"/>
      <c r="AR14" s="375"/>
      <c r="AS14" s="375"/>
      <c r="AT14" s="375"/>
      <c r="AU14" s="375"/>
      <c r="AV14" s="375"/>
      <c r="AW14" s="376"/>
      <c r="AX14" s="377"/>
      <c r="AY14" s="378"/>
      <c r="AZ14" s="378"/>
      <c r="BA14" s="379"/>
      <c r="DV14" s="53"/>
      <c r="DW14" s="51"/>
    </row>
    <row r="15" spans="1:127" ht="9" customHeight="1">
      <c r="A15" s="361"/>
      <c r="B15" s="362"/>
      <c r="C15" s="362"/>
      <c r="D15" s="362"/>
      <c r="E15" s="362"/>
      <c r="F15" s="362"/>
      <c r="G15" s="362"/>
      <c r="H15" s="363"/>
      <c r="I15" s="369"/>
      <c r="J15" s="370"/>
      <c r="K15" s="370"/>
      <c r="L15" s="372"/>
      <c r="M15" s="372"/>
      <c r="N15" s="370"/>
      <c r="O15" s="372"/>
      <c r="P15" s="372"/>
      <c r="Q15" s="370"/>
      <c r="R15" s="372"/>
      <c r="S15" s="372"/>
      <c r="T15" s="370"/>
      <c r="U15" s="369"/>
      <c r="V15" s="370"/>
      <c r="W15" s="370"/>
      <c r="X15" s="372"/>
      <c r="Y15" s="372"/>
      <c r="Z15" s="370"/>
      <c r="AA15" s="372"/>
      <c r="AB15" s="372"/>
      <c r="AC15" s="370"/>
      <c r="AD15" s="372"/>
      <c r="AE15" s="372"/>
      <c r="AF15" s="370"/>
      <c r="AG15" s="377"/>
      <c r="AH15" s="378"/>
      <c r="AI15" s="378"/>
      <c r="AJ15" s="378"/>
      <c r="AK15" s="378"/>
      <c r="AL15" s="378"/>
      <c r="AM15" s="378"/>
      <c r="AN15" s="378"/>
      <c r="AO15" s="378"/>
      <c r="AP15" s="378"/>
      <c r="AQ15" s="378"/>
      <c r="AR15" s="378"/>
      <c r="AS15" s="378"/>
      <c r="AT15" s="378"/>
      <c r="AU15" s="378"/>
      <c r="AV15" s="378"/>
      <c r="AW15" s="379"/>
      <c r="AX15" s="377"/>
      <c r="AY15" s="378"/>
      <c r="AZ15" s="378"/>
      <c r="BA15" s="379"/>
      <c r="DV15" s="51"/>
      <c r="DW15" s="51"/>
    </row>
    <row r="16" spans="1:127" ht="9" customHeight="1">
      <c r="A16" s="364"/>
      <c r="B16" s="365"/>
      <c r="C16" s="365"/>
      <c r="D16" s="365"/>
      <c r="E16" s="365"/>
      <c r="F16" s="365"/>
      <c r="G16" s="365"/>
      <c r="H16" s="366"/>
      <c r="I16" s="353"/>
      <c r="J16" s="356"/>
      <c r="K16" s="356"/>
      <c r="L16" s="373"/>
      <c r="M16" s="373"/>
      <c r="N16" s="356"/>
      <c r="O16" s="373"/>
      <c r="P16" s="373"/>
      <c r="Q16" s="356"/>
      <c r="R16" s="373"/>
      <c r="S16" s="373"/>
      <c r="T16" s="356"/>
      <c r="U16" s="353"/>
      <c r="V16" s="356"/>
      <c r="W16" s="356"/>
      <c r="X16" s="373"/>
      <c r="Y16" s="373"/>
      <c r="Z16" s="356"/>
      <c r="AA16" s="373"/>
      <c r="AB16" s="373"/>
      <c r="AC16" s="356"/>
      <c r="AD16" s="373"/>
      <c r="AE16" s="373"/>
      <c r="AF16" s="356"/>
      <c r="AG16" s="380"/>
      <c r="AH16" s="381"/>
      <c r="AI16" s="381"/>
      <c r="AJ16" s="381"/>
      <c r="AK16" s="381"/>
      <c r="AL16" s="381"/>
      <c r="AM16" s="381"/>
      <c r="AN16" s="381"/>
      <c r="AO16" s="381"/>
      <c r="AP16" s="381"/>
      <c r="AQ16" s="381"/>
      <c r="AR16" s="381"/>
      <c r="AS16" s="381"/>
      <c r="AT16" s="381"/>
      <c r="AU16" s="381"/>
      <c r="AV16" s="381"/>
      <c r="AW16" s="382"/>
      <c r="AX16" s="380"/>
      <c r="AY16" s="381"/>
      <c r="AZ16" s="381"/>
      <c r="BA16" s="382"/>
      <c r="DV16" s="51"/>
      <c r="DW16" s="51"/>
    </row>
    <row r="17" spans="1:146" ht="11.25" customHeight="1">
      <c r="A17" s="401"/>
      <c r="B17" s="401"/>
      <c r="C17" s="401"/>
      <c r="D17" s="401"/>
      <c r="E17" s="401"/>
      <c r="F17" s="401"/>
      <c r="G17" s="401"/>
      <c r="H17" s="401"/>
      <c r="I17" s="401"/>
      <c r="J17" s="401"/>
      <c r="K17" s="401"/>
      <c r="L17" s="401"/>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1"/>
      <c r="AK17" s="401"/>
      <c r="AL17" s="401"/>
      <c r="AM17" s="401"/>
      <c r="AN17" s="401"/>
      <c r="AO17" s="401"/>
      <c r="AP17" s="401"/>
      <c r="AQ17" s="401"/>
      <c r="AR17" s="401"/>
      <c r="AS17" s="401"/>
      <c r="AT17" s="401"/>
      <c r="AU17" s="401"/>
      <c r="AV17" s="401"/>
      <c r="AW17" s="401"/>
      <c r="AX17" s="401"/>
      <c r="AY17" s="401"/>
      <c r="AZ17" s="401"/>
      <c r="BA17" s="401"/>
      <c r="DV17" s="51"/>
      <c r="DW17" s="51"/>
    </row>
    <row r="18" spans="1:146" ht="11.25" customHeight="1">
      <c r="A18" s="402" t="s">
        <v>11</v>
      </c>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2"/>
      <c r="AZ18" s="372"/>
      <c r="BA18" s="372"/>
    </row>
    <row r="19" spans="1:146" ht="11.25" customHeight="1">
      <c r="A19" s="372"/>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c r="AM19" s="372"/>
      <c r="AN19" s="372"/>
      <c r="AO19" s="372"/>
      <c r="AP19" s="372"/>
      <c r="AQ19" s="372"/>
      <c r="AR19" s="372"/>
      <c r="AS19" s="372"/>
      <c r="AT19" s="372"/>
      <c r="AU19" s="372"/>
      <c r="AV19" s="372"/>
      <c r="AW19" s="372"/>
      <c r="AX19" s="372"/>
      <c r="AY19" s="372"/>
      <c r="AZ19" s="372"/>
      <c r="BA19" s="372"/>
    </row>
    <row r="20" spans="1:146" ht="11.25" customHeight="1">
      <c r="A20" s="372"/>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2"/>
      <c r="AM20" s="372"/>
      <c r="AN20" s="372"/>
      <c r="AO20" s="372"/>
      <c r="AP20" s="372"/>
      <c r="AQ20" s="372"/>
      <c r="AR20" s="372"/>
      <c r="AS20" s="372"/>
      <c r="AT20" s="372"/>
      <c r="AU20" s="372"/>
      <c r="AV20" s="372"/>
      <c r="AW20" s="372"/>
      <c r="AX20" s="372"/>
      <c r="AY20" s="372"/>
      <c r="AZ20" s="372"/>
      <c r="BA20" s="372"/>
    </row>
    <row r="21" spans="1:146" ht="9" customHeight="1">
      <c r="A21" s="403" t="s">
        <v>12</v>
      </c>
      <c r="B21" s="403"/>
      <c r="C21" s="403"/>
      <c r="D21" s="403"/>
      <c r="E21" s="403"/>
      <c r="F21" s="403"/>
      <c r="G21" s="404" t="s">
        <v>13</v>
      </c>
      <c r="H21" s="404"/>
      <c r="I21" s="404"/>
      <c r="J21" s="404"/>
      <c r="K21" s="404"/>
      <c r="L21" s="404"/>
      <c r="M21" s="404"/>
      <c r="N21" s="404"/>
      <c r="O21" s="404"/>
      <c r="P21" s="404"/>
      <c r="Q21" s="372" t="s">
        <v>14</v>
      </c>
      <c r="R21" s="372"/>
      <c r="S21" s="405"/>
      <c r="T21" s="405"/>
      <c r="U21" s="405"/>
      <c r="V21" s="405"/>
      <c r="W21" s="405"/>
      <c r="X21" s="405"/>
      <c r="Y21" s="405"/>
      <c r="Z21" s="405"/>
      <c r="AA21" s="405"/>
      <c r="AB21" s="405"/>
      <c r="AC21" s="405"/>
      <c r="AD21" s="405"/>
      <c r="AE21" s="405"/>
      <c r="AF21" s="405"/>
      <c r="AG21" s="405"/>
      <c r="AH21" s="405"/>
      <c r="AI21" s="405"/>
      <c r="AJ21" s="405"/>
      <c r="AK21" s="405"/>
      <c r="AL21" s="405"/>
      <c r="AM21" s="405"/>
      <c r="AN21" s="405"/>
      <c r="AO21" s="405"/>
      <c r="AP21" s="405"/>
      <c r="AQ21" s="405"/>
      <c r="AR21" s="405"/>
      <c r="AS21" s="405"/>
      <c r="AT21" s="405"/>
      <c r="AU21" s="405"/>
      <c r="AV21" s="405"/>
      <c r="AW21" s="405"/>
      <c r="AX21" s="405"/>
      <c r="AY21" s="405"/>
      <c r="AZ21" s="405"/>
      <c r="BA21" s="405"/>
    </row>
    <row r="22" spans="1:146" ht="9" customHeight="1">
      <c r="A22" s="403"/>
      <c r="B22" s="403"/>
      <c r="C22" s="403"/>
      <c r="D22" s="403"/>
      <c r="E22" s="403"/>
      <c r="F22" s="403"/>
      <c r="G22" s="404"/>
      <c r="H22" s="404"/>
      <c r="I22" s="404"/>
      <c r="J22" s="404"/>
      <c r="K22" s="404"/>
      <c r="L22" s="404"/>
      <c r="M22" s="404"/>
      <c r="N22" s="404"/>
      <c r="O22" s="404"/>
      <c r="P22" s="404"/>
      <c r="Q22" s="372"/>
      <c r="R22" s="372"/>
      <c r="S22" s="405"/>
      <c r="T22" s="405"/>
      <c r="U22" s="405"/>
      <c r="V22" s="405"/>
      <c r="W22" s="405"/>
      <c r="X22" s="405"/>
      <c r="Y22" s="405"/>
      <c r="Z22" s="405"/>
      <c r="AA22" s="405"/>
      <c r="AB22" s="405"/>
      <c r="AC22" s="405"/>
      <c r="AD22" s="405"/>
      <c r="AE22" s="405"/>
      <c r="AF22" s="405"/>
      <c r="AG22" s="405"/>
      <c r="AH22" s="405"/>
      <c r="AI22" s="405"/>
      <c r="AJ22" s="405"/>
      <c r="AK22" s="405"/>
      <c r="AL22" s="405"/>
      <c r="AM22" s="405"/>
      <c r="AN22" s="405"/>
      <c r="AO22" s="405"/>
      <c r="AP22" s="405"/>
      <c r="AQ22" s="405"/>
      <c r="AR22" s="405"/>
      <c r="AS22" s="405"/>
      <c r="AT22" s="405"/>
      <c r="AU22" s="405"/>
      <c r="AV22" s="405"/>
      <c r="AW22" s="405"/>
      <c r="AX22" s="405"/>
      <c r="AY22" s="405"/>
      <c r="AZ22" s="405"/>
      <c r="BA22" s="405"/>
    </row>
    <row r="23" spans="1:146" ht="9" customHeight="1">
      <c r="A23" s="406" t="s">
        <v>15</v>
      </c>
      <c r="B23" s="406"/>
      <c r="C23" s="406"/>
      <c r="D23" s="406"/>
      <c r="E23" s="406"/>
      <c r="F23" s="406"/>
      <c r="G23" s="407" t="s">
        <v>16</v>
      </c>
      <c r="H23" s="407"/>
      <c r="I23" s="407"/>
      <c r="J23" s="407"/>
      <c r="K23" s="407"/>
      <c r="L23" s="407"/>
      <c r="M23" s="407"/>
      <c r="N23" s="407"/>
      <c r="O23" s="407"/>
      <c r="P23" s="407"/>
      <c r="Q23" s="372"/>
      <c r="R23" s="372"/>
      <c r="S23" s="405"/>
      <c r="T23" s="405"/>
      <c r="U23" s="405"/>
      <c r="V23" s="405"/>
      <c r="W23" s="405"/>
      <c r="X23" s="405"/>
      <c r="Y23" s="405"/>
      <c r="Z23" s="405"/>
      <c r="AA23" s="405"/>
      <c r="AB23" s="405"/>
      <c r="AC23" s="405"/>
      <c r="AD23" s="405"/>
      <c r="AE23" s="405"/>
      <c r="AF23" s="405"/>
      <c r="AG23" s="405"/>
      <c r="AH23" s="405"/>
      <c r="AI23" s="405"/>
      <c r="AJ23" s="405"/>
      <c r="AK23" s="405"/>
      <c r="AL23" s="405"/>
      <c r="AM23" s="405"/>
      <c r="AN23" s="405"/>
      <c r="AO23" s="405"/>
      <c r="AP23" s="405"/>
      <c r="AQ23" s="405"/>
      <c r="AR23" s="405"/>
      <c r="AS23" s="405"/>
      <c r="AT23" s="405"/>
      <c r="AU23" s="405"/>
      <c r="AV23" s="405"/>
      <c r="AW23" s="405"/>
      <c r="AX23" s="405"/>
      <c r="AY23" s="405"/>
      <c r="AZ23" s="405"/>
      <c r="BA23" s="405"/>
    </row>
    <row r="24" spans="1:146" ht="9" customHeight="1" thickBot="1">
      <c r="A24" s="406"/>
      <c r="B24" s="406"/>
      <c r="C24" s="406"/>
      <c r="D24" s="406"/>
      <c r="E24" s="406"/>
      <c r="F24" s="406"/>
      <c r="G24" s="407"/>
      <c r="H24" s="407"/>
      <c r="I24" s="407"/>
      <c r="J24" s="407"/>
      <c r="K24" s="407"/>
      <c r="L24" s="407"/>
      <c r="M24" s="407"/>
      <c r="N24" s="407"/>
      <c r="O24" s="407"/>
      <c r="P24" s="407"/>
      <c r="Q24" s="372"/>
      <c r="R24" s="372"/>
      <c r="S24" s="405"/>
      <c r="T24" s="405"/>
      <c r="U24" s="405"/>
      <c r="V24" s="405"/>
      <c r="W24" s="405"/>
      <c r="X24" s="405"/>
      <c r="Y24" s="405"/>
      <c r="Z24" s="405"/>
      <c r="AA24" s="405"/>
      <c r="AB24" s="405"/>
      <c r="AC24" s="405"/>
      <c r="AD24" s="405"/>
      <c r="AE24" s="405"/>
      <c r="AF24" s="405"/>
      <c r="AG24" s="405"/>
      <c r="AH24" s="405"/>
      <c r="AI24" s="405"/>
      <c r="AJ24" s="405"/>
      <c r="AK24" s="405"/>
      <c r="AL24" s="405"/>
      <c r="AM24" s="405"/>
      <c r="AN24" s="405"/>
      <c r="AO24" s="405"/>
      <c r="AP24" s="405"/>
      <c r="AQ24" s="405"/>
      <c r="AR24" s="405"/>
      <c r="AS24" s="405"/>
      <c r="AT24" s="405"/>
      <c r="AU24" s="405"/>
      <c r="AV24" s="405"/>
      <c r="AW24" s="405"/>
      <c r="AX24" s="405"/>
      <c r="AY24" s="405"/>
      <c r="AZ24" s="405"/>
      <c r="BA24" s="405"/>
    </row>
    <row r="25" spans="1:146" ht="10.5" customHeight="1">
      <c r="A25" s="408" t="s">
        <v>17</v>
      </c>
      <c r="B25" s="408"/>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9"/>
      <c r="AK25" s="412" t="s">
        <v>18</v>
      </c>
      <c r="AL25" s="413"/>
      <c r="AM25" s="414"/>
      <c r="AN25" s="418" t="s">
        <v>19</v>
      </c>
      <c r="AO25" s="413"/>
      <c r="AP25" s="420"/>
      <c r="AQ25" s="420"/>
      <c r="AR25" s="413" t="s">
        <v>20</v>
      </c>
      <c r="AS25" s="413"/>
      <c r="AT25" s="422"/>
      <c r="AU25" s="422"/>
      <c r="AV25" s="413" t="s">
        <v>21</v>
      </c>
      <c r="AW25" s="413"/>
      <c r="AX25" s="422"/>
      <c r="AY25" s="422"/>
      <c r="AZ25" s="413" t="s">
        <v>22</v>
      </c>
      <c r="BA25" s="424"/>
    </row>
    <row r="26" spans="1:146" ht="10.5" customHeight="1" thickBot="1">
      <c r="A26" s="410"/>
      <c r="B26" s="410"/>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1"/>
      <c r="AK26" s="415"/>
      <c r="AL26" s="416"/>
      <c r="AM26" s="417"/>
      <c r="AN26" s="419"/>
      <c r="AO26" s="416"/>
      <c r="AP26" s="421"/>
      <c r="AQ26" s="421"/>
      <c r="AR26" s="416"/>
      <c r="AS26" s="416"/>
      <c r="AT26" s="423"/>
      <c r="AU26" s="423"/>
      <c r="AV26" s="416"/>
      <c r="AW26" s="416"/>
      <c r="AX26" s="423"/>
      <c r="AY26" s="423"/>
      <c r="AZ26" s="416"/>
      <c r="BA26" s="425"/>
      <c r="DW26" s="61" t="s">
        <v>23</v>
      </c>
      <c r="EL26" s="60" t="s">
        <v>24</v>
      </c>
      <c r="EM26" s="104"/>
      <c r="EN26" s="12"/>
      <c r="EO26" s="12"/>
      <c r="EP26" s="12"/>
    </row>
    <row r="27" spans="1:146" ht="11.25" customHeight="1">
      <c r="A27" s="412" t="s">
        <v>25</v>
      </c>
      <c r="B27" s="413"/>
      <c r="C27" s="413"/>
      <c r="D27" s="413"/>
      <c r="E27" s="413"/>
      <c r="F27" s="413"/>
      <c r="G27" s="427" t="s">
        <v>26</v>
      </c>
      <c r="H27" s="428"/>
      <c r="I27" s="428"/>
      <c r="J27" s="428"/>
      <c r="K27" s="428"/>
      <c r="L27" s="429"/>
      <c r="M27" s="433" t="str">
        <f>IF(TRIM(license_nm)="","",license_nm)</f>
        <v/>
      </c>
      <c r="N27" s="434"/>
      <c r="O27" s="434"/>
      <c r="P27" s="434"/>
      <c r="Q27" s="434"/>
      <c r="R27" s="434"/>
      <c r="S27" s="434"/>
      <c r="T27" s="434"/>
      <c r="U27" s="434"/>
      <c r="V27" s="434"/>
      <c r="W27" s="434"/>
      <c r="X27" s="434"/>
      <c r="Y27" s="434"/>
      <c r="Z27" s="434"/>
      <c r="AA27" s="434"/>
      <c r="AB27" s="434"/>
      <c r="AC27" s="434"/>
      <c r="AD27" s="434"/>
      <c r="AE27" s="434"/>
      <c r="AF27" s="434"/>
      <c r="AG27" s="434"/>
      <c r="AH27" s="413" t="s">
        <v>27</v>
      </c>
      <c r="AI27" s="437" t="str">
        <f>IF(TRIM(license_count)="","",license_count)</f>
        <v/>
      </c>
      <c r="AJ27" s="437"/>
      <c r="AK27" s="437"/>
      <c r="AL27" s="437"/>
      <c r="AM27" s="439" t="s">
        <v>28</v>
      </c>
      <c r="AN27" s="439" t="s">
        <v>29</v>
      </c>
      <c r="AO27" s="439"/>
      <c r="AP27" s="440" t="str">
        <f>IF(TRIM(license_no)="","",license_no)</f>
        <v/>
      </c>
      <c r="AQ27" s="440"/>
      <c r="AR27" s="440"/>
      <c r="AS27" s="440"/>
      <c r="AT27" s="440"/>
      <c r="AU27" s="440"/>
      <c r="AV27" s="440"/>
      <c r="AW27" s="440"/>
      <c r="AX27" s="440"/>
      <c r="AY27" s="440"/>
      <c r="AZ27" s="372" t="s">
        <v>30</v>
      </c>
      <c r="BA27" s="441"/>
      <c r="DU27" s="52"/>
      <c r="DV27" s="60" t="s">
        <v>31</v>
      </c>
      <c r="DW27" s="61" t="s">
        <v>32</v>
      </c>
      <c r="DX27" s="12"/>
      <c r="DY27" s="12"/>
      <c r="DZ27" s="12"/>
      <c r="EL27" s="60" t="s">
        <v>33</v>
      </c>
    </row>
    <row r="28" spans="1:146" ht="11.25" customHeight="1">
      <c r="A28" s="426"/>
      <c r="B28" s="372"/>
      <c r="C28" s="372"/>
      <c r="D28" s="372"/>
      <c r="E28" s="372"/>
      <c r="F28" s="372"/>
      <c r="G28" s="430"/>
      <c r="H28" s="431"/>
      <c r="I28" s="431"/>
      <c r="J28" s="431"/>
      <c r="K28" s="431"/>
      <c r="L28" s="432"/>
      <c r="M28" s="435"/>
      <c r="N28" s="436"/>
      <c r="O28" s="436"/>
      <c r="P28" s="436"/>
      <c r="Q28" s="436"/>
      <c r="R28" s="436"/>
      <c r="S28" s="436"/>
      <c r="T28" s="436"/>
      <c r="U28" s="436"/>
      <c r="V28" s="436"/>
      <c r="W28" s="436"/>
      <c r="X28" s="436"/>
      <c r="Y28" s="436"/>
      <c r="Z28" s="436"/>
      <c r="AA28" s="436"/>
      <c r="AB28" s="436"/>
      <c r="AC28" s="436"/>
      <c r="AD28" s="436"/>
      <c r="AE28" s="436"/>
      <c r="AF28" s="436"/>
      <c r="AG28" s="436"/>
      <c r="AH28" s="373"/>
      <c r="AI28" s="438"/>
      <c r="AJ28" s="438"/>
      <c r="AK28" s="438"/>
      <c r="AL28" s="438"/>
      <c r="AM28" s="373"/>
      <c r="AN28" s="373"/>
      <c r="AO28" s="373"/>
      <c r="AP28" s="438"/>
      <c r="AQ28" s="438"/>
      <c r="AR28" s="438"/>
      <c r="AS28" s="438"/>
      <c r="AT28" s="438"/>
      <c r="AU28" s="438"/>
      <c r="AV28" s="438"/>
      <c r="AW28" s="438"/>
      <c r="AX28" s="438"/>
      <c r="AY28" s="438"/>
      <c r="AZ28" s="373"/>
      <c r="BA28" s="442"/>
      <c r="DU28" s="51"/>
      <c r="DV28" s="61" t="s">
        <v>34</v>
      </c>
      <c r="DW28" s="61" t="s">
        <v>35</v>
      </c>
      <c r="EL28" s="60" t="s">
        <v>36</v>
      </c>
      <c r="EM28" s="102" t="s">
        <v>37</v>
      </c>
      <c r="EN28" s="103"/>
    </row>
    <row r="29" spans="1:146" ht="11.25" customHeight="1">
      <c r="A29" s="426"/>
      <c r="B29" s="372"/>
      <c r="C29" s="372"/>
      <c r="D29" s="372"/>
      <c r="E29" s="372"/>
      <c r="F29" s="372"/>
      <c r="G29" s="430" t="s">
        <v>38</v>
      </c>
      <c r="H29" s="431"/>
      <c r="I29" s="431"/>
      <c r="J29" s="431"/>
      <c r="K29" s="431"/>
      <c r="L29" s="432"/>
      <c r="M29" s="446" t="s">
        <v>39</v>
      </c>
      <c r="N29" s="447"/>
      <c r="O29" s="447"/>
      <c r="P29" s="447"/>
      <c r="Q29" s="447"/>
      <c r="R29" s="452" t="str">
        <f>IF(ISBLANK(license_date),"",TEXT(license_date,"e"))</f>
        <v/>
      </c>
      <c r="S29" s="452"/>
      <c r="T29" s="452"/>
      <c r="U29" s="371" t="s">
        <v>20</v>
      </c>
      <c r="V29" s="371"/>
      <c r="W29" s="452" t="str">
        <f>IF(ISBLANK(license_date),"",MONTH(license_date))</f>
        <v/>
      </c>
      <c r="X29" s="452"/>
      <c r="Y29" s="452"/>
      <c r="Z29" s="371" t="s">
        <v>21</v>
      </c>
      <c r="AA29" s="371"/>
      <c r="AB29" s="452" t="str">
        <f>IF(ISBLANK(license_date),"",DAY(license_date))</f>
        <v/>
      </c>
      <c r="AC29" s="452"/>
      <c r="AD29" s="452"/>
      <c r="AE29" s="371" t="s">
        <v>22</v>
      </c>
      <c r="AF29" s="453"/>
      <c r="AG29" s="455" t="s">
        <v>40</v>
      </c>
      <c r="AH29" s="371"/>
      <c r="AI29" s="371"/>
      <c r="AJ29" s="371"/>
      <c r="AK29" s="453"/>
      <c r="AL29" s="455" t="s">
        <v>41</v>
      </c>
      <c r="AM29" s="371"/>
      <c r="AN29" s="447" t="s">
        <v>39</v>
      </c>
      <c r="AO29" s="447"/>
      <c r="AP29" s="452" t="str">
        <f>IF(TRIM(license_from)="","",TEXT(license_from,"e"))</f>
        <v/>
      </c>
      <c r="AQ29" s="452"/>
      <c r="AR29" s="371" t="s">
        <v>20</v>
      </c>
      <c r="AS29" s="371"/>
      <c r="AT29" s="452" t="str">
        <f>IF(TRIM(license_from)="","",MONTH(license_from))</f>
        <v/>
      </c>
      <c r="AU29" s="452"/>
      <c r="AV29" s="371" t="s">
        <v>21</v>
      </c>
      <c r="AW29" s="371"/>
      <c r="AX29" s="459" t="str">
        <f>IF(TRIM(license_from)="","",DAY(license_from))</f>
        <v/>
      </c>
      <c r="AY29" s="459"/>
      <c r="AZ29" s="371" t="s">
        <v>22</v>
      </c>
      <c r="BA29" s="461"/>
      <c r="DU29" s="51"/>
      <c r="DV29" s="61" t="s">
        <v>42</v>
      </c>
      <c r="DW29" s="61" t="s">
        <v>43</v>
      </c>
      <c r="EL29" s="60" t="s">
        <v>44</v>
      </c>
      <c r="EM29" s="102" t="s">
        <v>37</v>
      </c>
      <c r="EN29" s="103"/>
    </row>
    <row r="30" spans="1:146" ht="11.25" customHeight="1">
      <c r="A30" s="426"/>
      <c r="B30" s="372"/>
      <c r="C30" s="372"/>
      <c r="D30" s="372"/>
      <c r="E30" s="372"/>
      <c r="F30" s="372"/>
      <c r="G30" s="430"/>
      <c r="H30" s="431"/>
      <c r="I30" s="431"/>
      <c r="J30" s="431"/>
      <c r="K30" s="431"/>
      <c r="L30" s="432"/>
      <c r="M30" s="448"/>
      <c r="N30" s="449"/>
      <c r="O30" s="449"/>
      <c r="P30" s="449"/>
      <c r="Q30" s="449"/>
      <c r="R30" s="437"/>
      <c r="S30" s="437"/>
      <c r="T30" s="437"/>
      <c r="U30" s="372"/>
      <c r="V30" s="372"/>
      <c r="W30" s="437"/>
      <c r="X30" s="437"/>
      <c r="Y30" s="437"/>
      <c r="Z30" s="372"/>
      <c r="AA30" s="372"/>
      <c r="AB30" s="437"/>
      <c r="AC30" s="437"/>
      <c r="AD30" s="437"/>
      <c r="AE30" s="372"/>
      <c r="AF30" s="454"/>
      <c r="AG30" s="456"/>
      <c r="AH30" s="372"/>
      <c r="AI30" s="372"/>
      <c r="AJ30" s="372"/>
      <c r="AK30" s="454"/>
      <c r="AL30" s="457"/>
      <c r="AM30" s="373"/>
      <c r="AN30" s="458"/>
      <c r="AO30" s="458"/>
      <c r="AP30" s="438"/>
      <c r="AQ30" s="438"/>
      <c r="AR30" s="373"/>
      <c r="AS30" s="373"/>
      <c r="AT30" s="438"/>
      <c r="AU30" s="438"/>
      <c r="AV30" s="373"/>
      <c r="AW30" s="373"/>
      <c r="AX30" s="460"/>
      <c r="AY30" s="460"/>
      <c r="AZ30" s="373"/>
      <c r="BA30" s="442"/>
      <c r="DU30" s="51"/>
      <c r="DV30" s="61" t="s">
        <v>45</v>
      </c>
      <c r="DW30" s="61" t="s">
        <v>46</v>
      </c>
      <c r="EL30" s="60" t="s">
        <v>42</v>
      </c>
      <c r="EM30" s="102" t="s">
        <v>37</v>
      </c>
      <c r="EN30" s="103"/>
    </row>
    <row r="31" spans="1:146" ht="11.25" customHeight="1">
      <c r="A31" s="426"/>
      <c r="B31" s="372"/>
      <c r="C31" s="372"/>
      <c r="D31" s="372"/>
      <c r="E31" s="372"/>
      <c r="F31" s="372"/>
      <c r="G31" s="430"/>
      <c r="H31" s="431"/>
      <c r="I31" s="431"/>
      <c r="J31" s="431"/>
      <c r="K31" s="431"/>
      <c r="L31" s="432"/>
      <c r="M31" s="448"/>
      <c r="N31" s="449"/>
      <c r="O31" s="449"/>
      <c r="P31" s="449"/>
      <c r="Q31" s="449"/>
      <c r="R31" s="437"/>
      <c r="S31" s="437"/>
      <c r="T31" s="437"/>
      <c r="U31" s="372"/>
      <c r="V31" s="372"/>
      <c r="W31" s="437"/>
      <c r="X31" s="437"/>
      <c r="Y31" s="437"/>
      <c r="Z31" s="372"/>
      <c r="AA31" s="372"/>
      <c r="AB31" s="437"/>
      <c r="AC31" s="437"/>
      <c r="AD31" s="437"/>
      <c r="AE31" s="372"/>
      <c r="AF31" s="454"/>
      <c r="AG31" s="456"/>
      <c r="AH31" s="372"/>
      <c r="AI31" s="372"/>
      <c r="AJ31" s="372"/>
      <c r="AK31" s="454"/>
      <c r="AL31" s="372" t="s">
        <v>47</v>
      </c>
      <c r="AM31" s="372"/>
      <c r="AN31" s="447" t="s">
        <v>48</v>
      </c>
      <c r="AO31" s="447"/>
      <c r="AP31" s="452" t="str">
        <f>IF(TRIM(license_to)="","",TEXT(license_to,"e"))</f>
        <v/>
      </c>
      <c r="AQ31" s="452"/>
      <c r="AR31" s="372" t="s">
        <v>20</v>
      </c>
      <c r="AS31" s="372"/>
      <c r="AT31" s="437" t="str">
        <f>IF(TRIM(license_to)="","",MONTH(license_to))</f>
        <v/>
      </c>
      <c r="AU31" s="437"/>
      <c r="AV31" s="372" t="s">
        <v>21</v>
      </c>
      <c r="AW31" s="372"/>
      <c r="AX31" s="437" t="str">
        <f>IF(TRIM(license_to)="","",DAY(license_to))</f>
        <v/>
      </c>
      <c r="AY31" s="437"/>
      <c r="AZ31" s="372" t="s">
        <v>22</v>
      </c>
      <c r="BA31" s="441"/>
      <c r="DU31" s="51"/>
      <c r="DV31" s="61" t="s">
        <v>49</v>
      </c>
      <c r="DW31" s="61" t="s">
        <v>50</v>
      </c>
      <c r="EL31" s="60" t="s">
        <v>51</v>
      </c>
      <c r="EM31" s="102" t="s">
        <v>37</v>
      </c>
      <c r="EN31" s="103"/>
    </row>
    <row r="32" spans="1:146" ht="11.25" customHeight="1">
      <c r="A32" s="415"/>
      <c r="B32" s="416"/>
      <c r="C32" s="416"/>
      <c r="D32" s="416"/>
      <c r="E32" s="416"/>
      <c r="F32" s="416"/>
      <c r="G32" s="443"/>
      <c r="H32" s="444"/>
      <c r="I32" s="444"/>
      <c r="J32" s="444"/>
      <c r="K32" s="444"/>
      <c r="L32" s="445"/>
      <c r="M32" s="450"/>
      <c r="N32" s="451"/>
      <c r="O32" s="451"/>
      <c r="P32" s="451"/>
      <c r="Q32" s="451"/>
      <c r="R32" s="423"/>
      <c r="S32" s="423"/>
      <c r="T32" s="423"/>
      <c r="U32" s="416"/>
      <c r="V32" s="416"/>
      <c r="W32" s="423"/>
      <c r="X32" s="423"/>
      <c r="Y32" s="423"/>
      <c r="Z32" s="416"/>
      <c r="AA32" s="416"/>
      <c r="AB32" s="423"/>
      <c r="AC32" s="423"/>
      <c r="AD32" s="423"/>
      <c r="AE32" s="416"/>
      <c r="AF32" s="417"/>
      <c r="AG32" s="419"/>
      <c r="AH32" s="416"/>
      <c r="AI32" s="416"/>
      <c r="AJ32" s="416"/>
      <c r="AK32" s="417"/>
      <c r="AL32" s="416"/>
      <c r="AM32" s="416"/>
      <c r="AN32" s="451"/>
      <c r="AO32" s="451"/>
      <c r="AP32" s="438"/>
      <c r="AQ32" s="438"/>
      <c r="AR32" s="416"/>
      <c r="AS32" s="416"/>
      <c r="AT32" s="423"/>
      <c r="AU32" s="423"/>
      <c r="AV32" s="416"/>
      <c r="AW32" s="416"/>
      <c r="AX32" s="423"/>
      <c r="AY32" s="423"/>
      <c r="AZ32" s="416"/>
      <c r="BA32" s="425"/>
      <c r="DU32" s="51"/>
      <c r="DV32" s="61" t="s">
        <v>52</v>
      </c>
      <c r="DW32" s="61" t="s">
        <v>53</v>
      </c>
      <c r="EL32" s="60" t="s">
        <v>54</v>
      </c>
      <c r="EM32" s="102" t="s">
        <v>37</v>
      </c>
      <c r="EN32" s="103"/>
    </row>
    <row r="33" spans="1:144" ht="9" customHeight="1">
      <c r="A33" s="462" t="s">
        <v>55</v>
      </c>
      <c r="B33" s="463"/>
      <c r="C33" s="463"/>
      <c r="D33" s="463"/>
      <c r="E33" s="463"/>
      <c r="F33" s="464"/>
      <c r="G33" s="471" t="s">
        <v>56</v>
      </c>
      <c r="H33" s="472"/>
      <c r="I33" s="472"/>
      <c r="J33" s="472"/>
      <c r="K33" s="472"/>
      <c r="L33" s="472"/>
      <c r="M33" s="475" t="str">
        <f>IF(TRIM(shogo_kn)="","",shogo_kn)</f>
        <v/>
      </c>
      <c r="N33" s="476"/>
      <c r="O33" s="476"/>
      <c r="P33" s="476"/>
      <c r="Q33" s="476"/>
      <c r="R33" s="476"/>
      <c r="S33" s="476"/>
      <c r="T33" s="476"/>
      <c r="U33" s="476"/>
      <c r="V33" s="476"/>
      <c r="W33" s="476"/>
      <c r="X33" s="476"/>
      <c r="Y33" s="476"/>
      <c r="Z33" s="476"/>
      <c r="AA33" s="476"/>
      <c r="AB33" s="476"/>
      <c r="AC33" s="476"/>
      <c r="AD33" s="476"/>
      <c r="AE33" s="476"/>
      <c r="AF33" s="476"/>
      <c r="AG33" s="476"/>
      <c r="AH33" s="476"/>
      <c r="AI33" s="476"/>
      <c r="AJ33" s="476"/>
      <c r="AK33" s="476"/>
      <c r="AL33" s="476"/>
      <c r="AM33" s="476"/>
      <c r="AN33" s="476"/>
      <c r="AO33" s="476"/>
      <c r="AP33" s="476"/>
      <c r="AQ33" s="476"/>
      <c r="AR33" s="476"/>
      <c r="AS33" s="476"/>
      <c r="AT33" s="476"/>
      <c r="AU33" s="476"/>
      <c r="AV33" s="476"/>
      <c r="AW33" s="476"/>
      <c r="AX33" s="476"/>
      <c r="AY33" s="476"/>
      <c r="AZ33" s="476"/>
      <c r="BA33" s="477"/>
      <c r="DU33" s="51"/>
      <c r="DV33" s="61" t="s">
        <v>57</v>
      </c>
      <c r="DW33" s="61" t="s">
        <v>58</v>
      </c>
      <c r="EL33" s="60" t="s">
        <v>59</v>
      </c>
      <c r="EM33" s="102" t="s">
        <v>37</v>
      </c>
      <c r="EN33" s="103"/>
    </row>
    <row r="34" spans="1:144" ht="9" customHeight="1">
      <c r="A34" s="465"/>
      <c r="B34" s="466"/>
      <c r="C34" s="466"/>
      <c r="D34" s="466"/>
      <c r="E34" s="466"/>
      <c r="F34" s="467"/>
      <c r="G34" s="473"/>
      <c r="H34" s="474"/>
      <c r="I34" s="474"/>
      <c r="J34" s="474"/>
      <c r="K34" s="474"/>
      <c r="L34" s="474"/>
      <c r="M34" s="478"/>
      <c r="N34" s="479"/>
      <c r="O34" s="479"/>
      <c r="P34" s="479"/>
      <c r="Q34" s="479"/>
      <c r="R34" s="479"/>
      <c r="S34" s="479"/>
      <c r="T34" s="479"/>
      <c r="U34" s="479"/>
      <c r="V34" s="479"/>
      <c r="W34" s="479"/>
      <c r="X34" s="479"/>
      <c r="Y34" s="479"/>
      <c r="Z34" s="479"/>
      <c r="AA34" s="479"/>
      <c r="AB34" s="479"/>
      <c r="AC34" s="479"/>
      <c r="AD34" s="479"/>
      <c r="AE34" s="479"/>
      <c r="AF34" s="479"/>
      <c r="AG34" s="479"/>
      <c r="AH34" s="479"/>
      <c r="AI34" s="479"/>
      <c r="AJ34" s="479"/>
      <c r="AK34" s="479"/>
      <c r="AL34" s="479"/>
      <c r="AM34" s="479"/>
      <c r="AN34" s="479"/>
      <c r="AO34" s="479"/>
      <c r="AP34" s="479"/>
      <c r="AQ34" s="479"/>
      <c r="AR34" s="479"/>
      <c r="AS34" s="479"/>
      <c r="AT34" s="479"/>
      <c r="AU34" s="479"/>
      <c r="AV34" s="479"/>
      <c r="AW34" s="479"/>
      <c r="AX34" s="479"/>
      <c r="AY34" s="479"/>
      <c r="AZ34" s="479"/>
      <c r="BA34" s="480"/>
      <c r="DU34" s="51"/>
      <c r="DV34" s="61" t="s">
        <v>60</v>
      </c>
      <c r="DW34" s="61" t="s">
        <v>61</v>
      </c>
      <c r="EL34" s="60" t="s">
        <v>57</v>
      </c>
      <c r="EM34" s="102" t="s">
        <v>37</v>
      </c>
      <c r="EN34" s="103"/>
    </row>
    <row r="35" spans="1:144" ht="11.25" customHeight="1">
      <c r="A35" s="465"/>
      <c r="B35" s="466"/>
      <c r="C35" s="466"/>
      <c r="D35" s="466"/>
      <c r="E35" s="466"/>
      <c r="F35" s="467"/>
      <c r="G35" s="455" t="s">
        <v>62</v>
      </c>
      <c r="H35" s="371"/>
      <c r="I35" s="371"/>
      <c r="J35" s="371"/>
      <c r="K35" s="371"/>
      <c r="L35" s="481"/>
      <c r="M35" s="484"/>
      <c r="N35" s="485"/>
      <c r="O35" s="485"/>
      <c r="P35" s="485"/>
      <c r="Q35" s="485"/>
      <c r="R35" s="485"/>
      <c r="S35" s="485"/>
      <c r="T35" s="485"/>
      <c r="U35" s="485"/>
      <c r="V35" s="485"/>
      <c r="W35" s="485"/>
      <c r="X35" s="485"/>
      <c r="Y35" s="485"/>
      <c r="Z35" s="485"/>
      <c r="AA35" s="485"/>
      <c r="AB35" s="485"/>
      <c r="AC35" s="485"/>
      <c r="AD35" s="485"/>
      <c r="AE35" s="485"/>
      <c r="AF35" s="485"/>
      <c r="AG35" s="485"/>
      <c r="AH35" s="485"/>
      <c r="AI35" s="485"/>
      <c r="AJ35" s="485"/>
      <c r="AK35" s="485"/>
      <c r="AL35" s="485"/>
      <c r="AM35" s="485"/>
      <c r="AN35" s="485"/>
      <c r="AO35" s="485"/>
      <c r="AP35" s="485"/>
      <c r="AQ35" s="485"/>
      <c r="AR35" s="485"/>
      <c r="AS35" s="485"/>
      <c r="AT35" s="485"/>
      <c r="AU35" s="485"/>
      <c r="AV35" s="485"/>
      <c r="AW35" s="485"/>
      <c r="AX35" s="485"/>
      <c r="AY35" s="485"/>
      <c r="AZ35" s="485"/>
      <c r="BA35" s="486"/>
      <c r="DU35" s="51"/>
      <c r="DV35" s="61" t="s">
        <v>63</v>
      </c>
      <c r="DW35" s="61" t="s">
        <v>64</v>
      </c>
      <c r="EL35" s="60" t="s">
        <v>65</v>
      </c>
      <c r="EM35" s="102" t="s">
        <v>37</v>
      </c>
      <c r="EN35" s="103"/>
    </row>
    <row r="36" spans="1:144" ht="11.25" customHeight="1">
      <c r="A36" s="465"/>
      <c r="B36" s="466"/>
      <c r="C36" s="466"/>
      <c r="D36" s="466"/>
      <c r="E36" s="466"/>
      <c r="F36" s="467"/>
      <c r="G36" s="456"/>
      <c r="H36" s="372"/>
      <c r="I36" s="372"/>
      <c r="J36" s="372"/>
      <c r="K36" s="372"/>
      <c r="L36" s="482"/>
      <c r="M36" s="487"/>
      <c r="N36" s="488"/>
      <c r="O36" s="488"/>
      <c r="P36" s="488"/>
      <c r="Q36" s="488"/>
      <c r="R36" s="488"/>
      <c r="S36" s="488"/>
      <c r="T36" s="488"/>
      <c r="U36" s="488"/>
      <c r="V36" s="488"/>
      <c r="W36" s="488"/>
      <c r="X36" s="488"/>
      <c r="Y36" s="488"/>
      <c r="Z36" s="488"/>
      <c r="AA36" s="488"/>
      <c r="AB36" s="488"/>
      <c r="AC36" s="488"/>
      <c r="AD36" s="488"/>
      <c r="AE36" s="488"/>
      <c r="AF36" s="488"/>
      <c r="AG36" s="488"/>
      <c r="AH36" s="488"/>
      <c r="AI36" s="488"/>
      <c r="AJ36" s="488"/>
      <c r="AK36" s="488"/>
      <c r="AL36" s="488"/>
      <c r="AM36" s="488"/>
      <c r="AN36" s="488"/>
      <c r="AO36" s="488"/>
      <c r="AP36" s="488"/>
      <c r="AQ36" s="488"/>
      <c r="AR36" s="488"/>
      <c r="AS36" s="488"/>
      <c r="AT36" s="488"/>
      <c r="AU36" s="488"/>
      <c r="AV36" s="488"/>
      <c r="AW36" s="488"/>
      <c r="AX36" s="488"/>
      <c r="AY36" s="488"/>
      <c r="AZ36" s="488"/>
      <c r="BA36" s="489"/>
      <c r="DU36" s="51"/>
      <c r="DV36" s="61" t="s">
        <v>66</v>
      </c>
      <c r="DW36" s="61" t="s">
        <v>67</v>
      </c>
      <c r="EL36" s="60" t="s">
        <v>68</v>
      </c>
      <c r="EM36" s="102" t="s">
        <v>37</v>
      </c>
      <c r="EN36" s="103"/>
    </row>
    <row r="37" spans="1:144" ht="11.25" customHeight="1">
      <c r="A37" s="465"/>
      <c r="B37" s="466"/>
      <c r="C37" s="466"/>
      <c r="D37" s="466"/>
      <c r="E37" s="466"/>
      <c r="F37" s="467"/>
      <c r="G37" s="457"/>
      <c r="H37" s="373"/>
      <c r="I37" s="373"/>
      <c r="J37" s="373"/>
      <c r="K37" s="373"/>
      <c r="L37" s="483"/>
      <c r="M37" s="490"/>
      <c r="N37" s="491"/>
      <c r="O37" s="491"/>
      <c r="P37" s="491"/>
      <c r="Q37" s="491"/>
      <c r="R37" s="491"/>
      <c r="S37" s="491"/>
      <c r="T37" s="491"/>
      <c r="U37" s="491"/>
      <c r="V37" s="491"/>
      <c r="W37" s="491"/>
      <c r="X37" s="491"/>
      <c r="Y37" s="491"/>
      <c r="Z37" s="491"/>
      <c r="AA37" s="491"/>
      <c r="AB37" s="491"/>
      <c r="AC37" s="491"/>
      <c r="AD37" s="491"/>
      <c r="AE37" s="491"/>
      <c r="AF37" s="491"/>
      <c r="AG37" s="491"/>
      <c r="AH37" s="491"/>
      <c r="AI37" s="491"/>
      <c r="AJ37" s="491"/>
      <c r="AK37" s="491"/>
      <c r="AL37" s="491"/>
      <c r="AM37" s="491"/>
      <c r="AN37" s="491"/>
      <c r="AO37" s="491"/>
      <c r="AP37" s="491"/>
      <c r="AQ37" s="491"/>
      <c r="AR37" s="491"/>
      <c r="AS37" s="491"/>
      <c r="AT37" s="491"/>
      <c r="AU37" s="491"/>
      <c r="AV37" s="491"/>
      <c r="AW37" s="491"/>
      <c r="AX37" s="491"/>
      <c r="AY37" s="491"/>
      <c r="AZ37" s="491"/>
      <c r="BA37" s="492"/>
      <c r="DU37" s="51"/>
      <c r="DV37" s="61" t="s">
        <v>69</v>
      </c>
      <c r="DW37" s="61" t="s">
        <v>70</v>
      </c>
      <c r="EL37" s="60" t="s">
        <v>71</v>
      </c>
      <c r="EM37" s="102" t="s">
        <v>37</v>
      </c>
      <c r="EN37" s="103"/>
    </row>
    <row r="38" spans="1:144" ht="11.25" customHeight="1">
      <c r="A38" s="465"/>
      <c r="B38" s="466"/>
      <c r="C38" s="466"/>
      <c r="D38" s="466"/>
      <c r="E38" s="466"/>
      <c r="F38" s="467"/>
      <c r="G38" s="493" t="s">
        <v>72</v>
      </c>
      <c r="H38" s="494"/>
      <c r="I38" s="494"/>
      <c r="J38" s="494"/>
      <c r="K38" s="494"/>
      <c r="L38" s="494"/>
      <c r="M38" s="496" t="s">
        <v>73</v>
      </c>
      <c r="N38" s="497"/>
      <c r="O38" s="502" t="str">
        <f>szt_zip&amp;""</f>
        <v/>
      </c>
      <c r="P38" s="502"/>
      <c r="Q38" s="502"/>
      <c r="R38" s="502"/>
      <c r="S38" s="502"/>
      <c r="T38" s="502"/>
      <c r="U38" s="502"/>
      <c r="V38" s="502"/>
      <c r="W38" s="498"/>
      <c r="X38" s="498"/>
      <c r="Y38" s="498"/>
      <c r="Z38" s="498"/>
      <c r="AA38" s="498"/>
      <c r="AB38" s="498"/>
      <c r="AC38" s="498"/>
      <c r="AD38" s="498"/>
      <c r="AE38" s="498"/>
      <c r="AF38" s="498"/>
      <c r="AG38" s="498"/>
      <c r="AH38" s="498"/>
      <c r="AI38" s="498"/>
      <c r="AJ38" s="498"/>
      <c r="AK38" s="498"/>
      <c r="AL38" s="498"/>
      <c r="AM38" s="498"/>
      <c r="AN38" s="498"/>
      <c r="AO38" s="498"/>
      <c r="AP38" s="498"/>
      <c r="AQ38" s="498"/>
      <c r="AR38" s="498"/>
      <c r="AS38" s="498"/>
      <c r="AT38" s="498"/>
      <c r="AU38" s="498"/>
      <c r="AV38" s="498"/>
      <c r="AW38" s="498"/>
      <c r="AX38" s="498"/>
      <c r="AY38" s="498"/>
      <c r="AZ38" s="498"/>
      <c r="BA38" s="499"/>
      <c r="DU38" s="51"/>
      <c r="DV38" s="61" t="s">
        <v>74</v>
      </c>
      <c r="DW38" s="61" t="s">
        <v>75</v>
      </c>
      <c r="EL38" s="60" t="s">
        <v>76</v>
      </c>
      <c r="EM38" s="102" t="s">
        <v>37</v>
      </c>
      <c r="EN38" s="103"/>
    </row>
    <row r="39" spans="1:144" ht="11.25" customHeight="1">
      <c r="A39" s="465"/>
      <c r="B39" s="466"/>
      <c r="C39" s="466"/>
      <c r="D39" s="466"/>
      <c r="E39" s="466"/>
      <c r="F39" s="467"/>
      <c r="G39" s="495"/>
      <c r="H39" s="494"/>
      <c r="I39" s="494"/>
      <c r="J39" s="494"/>
      <c r="K39" s="494"/>
      <c r="L39" s="494"/>
      <c r="M39" s="487"/>
      <c r="N39" s="488"/>
      <c r="O39" s="488"/>
      <c r="P39" s="488"/>
      <c r="Q39" s="488"/>
      <c r="R39" s="488"/>
      <c r="S39" s="488"/>
      <c r="T39" s="488"/>
      <c r="U39" s="488"/>
      <c r="V39" s="488"/>
      <c r="W39" s="488"/>
      <c r="X39" s="488"/>
      <c r="Y39" s="488"/>
      <c r="Z39" s="488"/>
      <c r="AA39" s="488"/>
      <c r="AB39" s="488"/>
      <c r="AC39" s="488"/>
      <c r="AD39" s="488"/>
      <c r="AE39" s="488"/>
      <c r="AF39" s="488"/>
      <c r="AG39" s="488"/>
      <c r="AH39" s="488"/>
      <c r="AI39" s="488"/>
      <c r="AJ39" s="488"/>
      <c r="AK39" s="488"/>
      <c r="AL39" s="488"/>
      <c r="AM39" s="488"/>
      <c r="AN39" s="488"/>
      <c r="AO39" s="488"/>
      <c r="AP39" s="488"/>
      <c r="AQ39" s="488"/>
      <c r="AR39" s="488"/>
      <c r="AS39" s="488"/>
      <c r="AT39" s="488"/>
      <c r="AU39" s="488"/>
      <c r="AV39" s="488"/>
      <c r="AW39" s="488"/>
      <c r="AX39" s="488"/>
      <c r="AY39" s="488"/>
      <c r="AZ39" s="488"/>
      <c r="BA39" s="489"/>
      <c r="DU39" s="51"/>
      <c r="DV39" s="61" t="s">
        <v>77</v>
      </c>
      <c r="DW39" s="61" t="s">
        <v>78</v>
      </c>
      <c r="EL39" s="60" t="s">
        <v>79</v>
      </c>
      <c r="EM39" s="102" t="s">
        <v>37</v>
      </c>
      <c r="EN39" s="103"/>
    </row>
    <row r="40" spans="1:144" ht="11.25" customHeight="1">
      <c r="A40" s="465"/>
      <c r="B40" s="466"/>
      <c r="C40" s="466"/>
      <c r="D40" s="466"/>
      <c r="E40" s="466"/>
      <c r="F40" s="467"/>
      <c r="G40" s="495"/>
      <c r="H40" s="494"/>
      <c r="I40" s="494"/>
      <c r="J40" s="494"/>
      <c r="K40" s="494"/>
      <c r="L40" s="494"/>
      <c r="M40" s="490"/>
      <c r="N40" s="491"/>
      <c r="O40" s="491"/>
      <c r="P40" s="491"/>
      <c r="Q40" s="491"/>
      <c r="R40" s="491"/>
      <c r="S40" s="491"/>
      <c r="T40" s="491"/>
      <c r="U40" s="491"/>
      <c r="V40" s="491"/>
      <c r="W40" s="491"/>
      <c r="X40" s="491"/>
      <c r="Y40" s="491"/>
      <c r="Z40" s="491"/>
      <c r="AA40" s="491"/>
      <c r="AB40" s="491"/>
      <c r="AC40" s="491"/>
      <c r="AD40" s="491"/>
      <c r="AE40" s="491"/>
      <c r="AF40" s="491"/>
      <c r="AG40" s="491"/>
      <c r="AH40" s="491"/>
      <c r="AI40" s="491"/>
      <c r="AJ40" s="491"/>
      <c r="AK40" s="491"/>
      <c r="AL40" s="491"/>
      <c r="AM40" s="491"/>
      <c r="AN40" s="491"/>
      <c r="AO40" s="491"/>
      <c r="AP40" s="491"/>
      <c r="AQ40" s="491"/>
      <c r="AR40" s="491"/>
      <c r="AS40" s="491"/>
      <c r="AT40" s="491"/>
      <c r="AU40" s="491"/>
      <c r="AV40" s="491"/>
      <c r="AW40" s="491"/>
      <c r="AX40" s="491"/>
      <c r="AY40" s="491"/>
      <c r="AZ40" s="491"/>
      <c r="BA40" s="492"/>
      <c r="DU40" s="51"/>
      <c r="DV40" s="61" t="s">
        <v>80</v>
      </c>
      <c r="DW40" s="61" t="s">
        <v>81</v>
      </c>
      <c r="EL40" s="60" t="s">
        <v>82</v>
      </c>
      <c r="EM40" s="102" t="s">
        <v>37</v>
      </c>
      <c r="EN40" s="103"/>
    </row>
    <row r="41" spans="1:144" ht="11.25" customHeight="1">
      <c r="A41" s="465"/>
      <c r="B41" s="466"/>
      <c r="C41" s="466"/>
      <c r="D41" s="466"/>
      <c r="E41" s="466"/>
      <c r="F41" s="467"/>
      <c r="G41" s="495" t="s">
        <v>83</v>
      </c>
      <c r="H41" s="494"/>
      <c r="I41" s="494"/>
      <c r="J41" s="494"/>
      <c r="K41" s="494"/>
      <c r="L41" s="494"/>
      <c r="M41" s="503" t="str">
        <f>szt_tel&amp;""</f>
        <v/>
      </c>
      <c r="N41" s="504"/>
      <c r="O41" s="504"/>
      <c r="P41" s="504"/>
      <c r="Q41" s="504"/>
      <c r="R41" s="504"/>
      <c r="S41" s="504"/>
      <c r="T41" s="504"/>
      <c r="U41" s="504"/>
      <c r="V41" s="504"/>
      <c r="W41" s="504"/>
      <c r="X41" s="504"/>
      <c r="Y41" s="504"/>
      <c r="Z41" s="504"/>
      <c r="AA41" s="504"/>
      <c r="AB41" s="504"/>
      <c r="AC41" s="504"/>
      <c r="AD41" s="505"/>
      <c r="AE41" s="455" t="s">
        <v>84</v>
      </c>
      <c r="AF41" s="371"/>
      <c r="AG41" s="371"/>
      <c r="AH41" s="371"/>
      <c r="AI41" s="371"/>
      <c r="AJ41" s="453"/>
      <c r="AK41" s="508" t="str">
        <f>szt_fax&amp;""</f>
        <v/>
      </c>
      <c r="AL41" s="504"/>
      <c r="AM41" s="504"/>
      <c r="AN41" s="504"/>
      <c r="AO41" s="504"/>
      <c r="AP41" s="504"/>
      <c r="AQ41" s="504"/>
      <c r="AR41" s="504"/>
      <c r="AS41" s="504"/>
      <c r="AT41" s="504"/>
      <c r="AU41" s="504"/>
      <c r="AV41" s="504"/>
      <c r="AW41" s="504"/>
      <c r="AX41" s="504"/>
      <c r="AY41" s="504"/>
      <c r="AZ41" s="504"/>
      <c r="BA41" s="509"/>
      <c r="DU41" s="51"/>
      <c r="DV41" s="61" t="s">
        <v>85</v>
      </c>
      <c r="DW41" s="61" t="s">
        <v>86</v>
      </c>
      <c r="EL41" s="60" t="s">
        <v>87</v>
      </c>
      <c r="EM41" s="102" t="s">
        <v>37</v>
      </c>
      <c r="EN41" s="103"/>
    </row>
    <row r="42" spans="1:144" ht="11.25" customHeight="1">
      <c r="A42" s="468"/>
      <c r="B42" s="469"/>
      <c r="C42" s="469"/>
      <c r="D42" s="469"/>
      <c r="E42" s="469"/>
      <c r="F42" s="470"/>
      <c r="G42" s="500"/>
      <c r="H42" s="501"/>
      <c r="I42" s="501"/>
      <c r="J42" s="501"/>
      <c r="K42" s="501"/>
      <c r="L42" s="501"/>
      <c r="M42" s="506"/>
      <c r="N42" s="421"/>
      <c r="O42" s="421"/>
      <c r="P42" s="421"/>
      <c r="Q42" s="421"/>
      <c r="R42" s="421"/>
      <c r="S42" s="421"/>
      <c r="T42" s="421"/>
      <c r="U42" s="421"/>
      <c r="V42" s="421"/>
      <c r="W42" s="421"/>
      <c r="X42" s="421"/>
      <c r="Y42" s="421"/>
      <c r="Z42" s="421"/>
      <c r="AA42" s="421"/>
      <c r="AB42" s="421"/>
      <c r="AC42" s="421"/>
      <c r="AD42" s="507"/>
      <c r="AE42" s="456"/>
      <c r="AF42" s="372"/>
      <c r="AG42" s="372"/>
      <c r="AH42" s="372"/>
      <c r="AI42" s="372"/>
      <c r="AJ42" s="454"/>
      <c r="AK42" s="510"/>
      <c r="AL42" s="421"/>
      <c r="AM42" s="421"/>
      <c r="AN42" s="421"/>
      <c r="AO42" s="421"/>
      <c r="AP42" s="421"/>
      <c r="AQ42" s="421"/>
      <c r="AR42" s="421"/>
      <c r="AS42" s="421"/>
      <c r="AT42" s="421"/>
      <c r="AU42" s="421"/>
      <c r="AV42" s="421"/>
      <c r="AW42" s="421"/>
      <c r="AX42" s="421"/>
      <c r="AY42" s="421"/>
      <c r="AZ42" s="421"/>
      <c r="BA42" s="511"/>
      <c r="DU42" s="51"/>
      <c r="DV42" s="61" t="s">
        <v>88</v>
      </c>
      <c r="DW42" s="61" t="s">
        <v>89</v>
      </c>
      <c r="EL42" s="60" t="s">
        <v>90</v>
      </c>
      <c r="EM42" s="102" t="s">
        <v>37</v>
      </c>
      <c r="EN42" s="103"/>
    </row>
    <row r="43" spans="1:144" ht="26.25" customHeight="1">
      <c r="A43" s="512" t="s">
        <v>91</v>
      </c>
      <c r="B43" s="513"/>
      <c r="C43" s="513"/>
      <c r="D43" s="513"/>
      <c r="E43" s="513"/>
      <c r="F43" s="514"/>
      <c r="G43" s="518" t="s">
        <v>92</v>
      </c>
      <c r="H43" s="519"/>
      <c r="I43" s="519"/>
      <c r="J43" s="519"/>
      <c r="K43" s="519"/>
      <c r="L43" s="520"/>
      <c r="M43" s="521" t="str">
        <f>IF(TRIM(email1)="","",email1)</f>
        <v/>
      </c>
      <c r="N43" s="522"/>
      <c r="O43" s="522"/>
      <c r="P43" s="522"/>
      <c r="Q43" s="522"/>
      <c r="R43" s="522"/>
      <c r="S43" s="522"/>
      <c r="T43" s="522"/>
      <c r="U43" s="522"/>
      <c r="V43" s="522"/>
      <c r="W43" s="522"/>
      <c r="X43" s="522"/>
      <c r="Y43" s="522"/>
      <c r="Z43" s="522"/>
      <c r="AA43" s="522"/>
      <c r="AB43" s="522"/>
      <c r="AC43" s="522"/>
      <c r="AD43" s="522"/>
      <c r="AE43" s="522"/>
      <c r="AF43" s="522"/>
      <c r="AG43" s="522"/>
      <c r="AH43" s="522"/>
      <c r="AI43" s="522"/>
      <c r="AJ43" s="522"/>
      <c r="AK43" s="523"/>
      <c r="AL43" s="524" t="s">
        <v>93</v>
      </c>
      <c r="AM43" s="525"/>
      <c r="AN43" s="525"/>
      <c r="AO43" s="525"/>
      <c r="AP43" s="525"/>
      <c r="AQ43" s="525"/>
      <c r="AR43" s="525"/>
      <c r="AS43" s="525"/>
      <c r="AT43" s="525"/>
      <c r="AU43" s="525"/>
      <c r="AV43" s="525"/>
      <c r="AW43" s="525"/>
      <c r="AX43" s="525"/>
      <c r="AY43" s="525"/>
      <c r="AZ43" s="525"/>
      <c r="BA43" s="526"/>
      <c r="DU43" s="51"/>
      <c r="DV43" s="61" t="s">
        <v>94</v>
      </c>
      <c r="DW43" s="61" t="s">
        <v>95</v>
      </c>
      <c r="EL43" s="60" t="s">
        <v>88</v>
      </c>
      <c r="EM43" s="102" t="s">
        <v>96</v>
      </c>
      <c r="EN43" s="103"/>
    </row>
    <row r="44" spans="1:144" ht="26.25" customHeight="1">
      <c r="A44" s="515"/>
      <c r="B44" s="516"/>
      <c r="C44" s="516"/>
      <c r="D44" s="516"/>
      <c r="E44" s="516"/>
      <c r="F44" s="517"/>
      <c r="G44" s="527" t="s">
        <v>97</v>
      </c>
      <c r="H44" s="528"/>
      <c r="I44" s="528"/>
      <c r="J44" s="528"/>
      <c r="K44" s="528"/>
      <c r="L44" s="529"/>
      <c r="M44" s="530" t="str">
        <f>IF(ISBLANK(email2),"",email2)</f>
        <v/>
      </c>
      <c r="N44" s="531"/>
      <c r="O44" s="531"/>
      <c r="P44" s="531"/>
      <c r="Q44" s="531"/>
      <c r="R44" s="531"/>
      <c r="S44" s="531"/>
      <c r="T44" s="531"/>
      <c r="U44" s="531"/>
      <c r="V44" s="531"/>
      <c r="W44" s="531"/>
      <c r="X44" s="531"/>
      <c r="Y44" s="531"/>
      <c r="Z44" s="531"/>
      <c r="AA44" s="531"/>
      <c r="AB44" s="531"/>
      <c r="AC44" s="531"/>
      <c r="AD44" s="531"/>
      <c r="AE44" s="531"/>
      <c r="AF44" s="531"/>
      <c r="AG44" s="531"/>
      <c r="AH44" s="531"/>
      <c r="AI44" s="531"/>
      <c r="AJ44" s="531"/>
      <c r="AK44" s="532"/>
      <c r="AL44" s="533" t="s">
        <v>98</v>
      </c>
      <c r="AM44" s="534"/>
      <c r="AN44" s="534"/>
      <c r="AO44" s="534"/>
      <c r="AP44" s="534"/>
      <c r="AQ44" s="534"/>
      <c r="AR44" s="534"/>
      <c r="AS44" s="534"/>
      <c r="AT44" s="534"/>
      <c r="AU44" s="534"/>
      <c r="AV44" s="534"/>
      <c r="AW44" s="534"/>
      <c r="AX44" s="534"/>
      <c r="AY44" s="534"/>
      <c r="AZ44" s="534"/>
      <c r="BA44" s="535"/>
      <c r="DU44" s="51"/>
      <c r="DV44" s="61" t="s">
        <v>99</v>
      </c>
      <c r="DW44" s="61" t="s">
        <v>100</v>
      </c>
      <c r="EL44" s="60" t="s">
        <v>101</v>
      </c>
      <c r="EM44" s="102" t="s">
        <v>102</v>
      </c>
      <c r="EN44" s="103"/>
    </row>
    <row r="45" spans="1:144" ht="9" customHeight="1">
      <c r="A45" s="536" t="s">
        <v>103</v>
      </c>
      <c r="B45" s="439"/>
      <c r="C45" s="439"/>
      <c r="D45" s="439"/>
      <c r="E45" s="439"/>
      <c r="F45" s="439"/>
      <c r="G45" s="537" t="s">
        <v>56</v>
      </c>
      <c r="H45" s="538"/>
      <c r="I45" s="538"/>
      <c r="J45" s="538"/>
      <c r="K45" s="538"/>
      <c r="L45" s="539"/>
      <c r="M45" s="543" t="str">
        <f>IF(TRIM(VLOOKUP("代表者",daisei,4,FALSE))="","",VLOOKUP("代表者",daisei,4,FALSE))</f>
        <v/>
      </c>
      <c r="N45" s="544"/>
      <c r="O45" s="544"/>
      <c r="P45" s="544"/>
      <c r="Q45" s="544"/>
      <c r="R45" s="544"/>
      <c r="S45" s="544"/>
      <c r="T45" s="544"/>
      <c r="U45" s="544"/>
      <c r="V45" s="544"/>
      <c r="W45" s="544"/>
      <c r="X45" s="544"/>
      <c r="Y45" s="544"/>
      <c r="Z45" s="544"/>
      <c r="AA45" s="544"/>
      <c r="AB45" s="544"/>
      <c r="AC45" s="545"/>
      <c r="AD45" s="549" t="s">
        <v>104</v>
      </c>
      <c r="AE45" s="550"/>
      <c r="AF45" s="555" t="str">
        <f>IF(TRIM(VLOOKUP("代表者",daisei,8,FALSE))="","",TEXT(VLOOKUP("代表者",daisei,8,FALSE),"ggg"))</f>
        <v/>
      </c>
      <c r="AG45" s="556"/>
      <c r="AH45" s="556"/>
      <c r="AI45" s="556"/>
      <c r="AJ45" s="560" t="str">
        <f>IF(TRIM(VLOOKUP("代表者",daisei,8,FALSE))="","",TEXT(VLOOKUP("代表者",daisei,8,FALSE),"e"))</f>
        <v/>
      </c>
      <c r="AK45" s="560"/>
      <c r="AL45" s="560"/>
      <c r="AM45" s="560"/>
      <c r="AN45" s="439" t="s">
        <v>20</v>
      </c>
      <c r="AO45" s="439"/>
      <c r="AP45" s="560" t="str">
        <f>IF(TRIM(VLOOKUP("代表者",daisei,8,FALSE))="","",MONTH(VLOOKUP("代表者",daisei,8,FALSE)))</f>
        <v/>
      </c>
      <c r="AQ45" s="560"/>
      <c r="AR45" s="439" t="s">
        <v>21</v>
      </c>
      <c r="AS45" s="439"/>
      <c r="AT45" s="560" t="str">
        <f>IF(TRIM(VLOOKUP("代表者",daisei,8,FALSE))="","",DAY(VLOOKUP("代表者",daisei,8,FALSE)))</f>
        <v/>
      </c>
      <c r="AU45" s="560"/>
      <c r="AV45" s="439" t="s">
        <v>22</v>
      </c>
      <c r="AW45" s="563"/>
      <c r="AX45" s="565" t="s">
        <v>105</v>
      </c>
      <c r="AY45" s="555" t="str">
        <f>LEFT(VLOOKUP("代表者",daisei,7,FALSE),1)</f>
        <v/>
      </c>
      <c r="AZ45" s="556"/>
      <c r="BA45" s="568"/>
      <c r="DU45" s="51"/>
      <c r="DV45" s="61" t="s">
        <v>106</v>
      </c>
      <c r="DW45" s="61" t="s">
        <v>107</v>
      </c>
      <c r="EL45" s="60" t="s">
        <v>108</v>
      </c>
      <c r="EM45" s="102" t="s">
        <v>109</v>
      </c>
      <c r="EN45" s="103"/>
    </row>
    <row r="46" spans="1:144" ht="9" customHeight="1">
      <c r="A46" s="426"/>
      <c r="B46" s="372"/>
      <c r="C46" s="372"/>
      <c r="D46" s="372"/>
      <c r="E46" s="372"/>
      <c r="F46" s="372"/>
      <c r="G46" s="540"/>
      <c r="H46" s="541"/>
      <c r="I46" s="541"/>
      <c r="J46" s="541"/>
      <c r="K46" s="541"/>
      <c r="L46" s="542"/>
      <c r="M46" s="546"/>
      <c r="N46" s="547"/>
      <c r="O46" s="547"/>
      <c r="P46" s="547"/>
      <c r="Q46" s="547"/>
      <c r="R46" s="547"/>
      <c r="S46" s="547"/>
      <c r="T46" s="547"/>
      <c r="U46" s="547"/>
      <c r="V46" s="547"/>
      <c r="W46" s="547"/>
      <c r="X46" s="547"/>
      <c r="Y46" s="547"/>
      <c r="Z46" s="547"/>
      <c r="AA46" s="547"/>
      <c r="AB46" s="547"/>
      <c r="AC46" s="548"/>
      <c r="AD46" s="551"/>
      <c r="AE46" s="552"/>
      <c r="AF46" s="557"/>
      <c r="AG46" s="558"/>
      <c r="AH46" s="558"/>
      <c r="AI46" s="558"/>
      <c r="AJ46" s="561"/>
      <c r="AK46" s="561"/>
      <c r="AL46" s="561"/>
      <c r="AM46" s="561"/>
      <c r="AN46" s="372"/>
      <c r="AO46" s="372"/>
      <c r="AP46" s="561"/>
      <c r="AQ46" s="561"/>
      <c r="AR46" s="372"/>
      <c r="AS46" s="372"/>
      <c r="AT46" s="561"/>
      <c r="AU46" s="561"/>
      <c r="AV46" s="372"/>
      <c r="AW46" s="454"/>
      <c r="AX46" s="566"/>
      <c r="AY46" s="557"/>
      <c r="AZ46" s="558"/>
      <c r="BA46" s="569"/>
      <c r="DU46" s="51"/>
      <c r="DV46" s="61" t="s">
        <v>110</v>
      </c>
      <c r="DW46" s="61" t="s">
        <v>111</v>
      </c>
      <c r="EL46" s="60" t="s">
        <v>112</v>
      </c>
      <c r="EM46" s="102" t="s">
        <v>113</v>
      </c>
      <c r="EN46" s="103"/>
    </row>
    <row r="47" spans="1:144" ht="11.25" customHeight="1">
      <c r="A47" s="426"/>
      <c r="B47" s="372"/>
      <c r="C47" s="372"/>
      <c r="D47" s="372"/>
      <c r="E47" s="372"/>
      <c r="F47" s="372"/>
      <c r="G47" s="430" t="s">
        <v>114</v>
      </c>
      <c r="H47" s="431"/>
      <c r="I47" s="431"/>
      <c r="J47" s="431"/>
      <c r="K47" s="431"/>
      <c r="L47" s="432"/>
      <c r="M47" s="571"/>
      <c r="N47" s="571"/>
      <c r="O47" s="571"/>
      <c r="P47" s="571"/>
      <c r="Q47" s="571"/>
      <c r="R47" s="571"/>
      <c r="S47" s="571"/>
      <c r="T47" s="571"/>
      <c r="U47" s="571"/>
      <c r="V47" s="571"/>
      <c r="W47" s="571"/>
      <c r="X47" s="571"/>
      <c r="Y47" s="571"/>
      <c r="Z47" s="571"/>
      <c r="AA47" s="571"/>
      <c r="AB47" s="571"/>
      <c r="AC47" s="572"/>
      <c r="AD47" s="553"/>
      <c r="AE47" s="554"/>
      <c r="AF47" s="559"/>
      <c r="AG47" s="436"/>
      <c r="AH47" s="436"/>
      <c r="AI47" s="436"/>
      <c r="AJ47" s="562"/>
      <c r="AK47" s="562"/>
      <c r="AL47" s="562"/>
      <c r="AM47" s="562"/>
      <c r="AN47" s="372"/>
      <c r="AO47" s="372"/>
      <c r="AP47" s="562"/>
      <c r="AQ47" s="562"/>
      <c r="AR47" s="373"/>
      <c r="AS47" s="373"/>
      <c r="AT47" s="562"/>
      <c r="AU47" s="562"/>
      <c r="AV47" s="373"/>
      <c r="AW47" s="564"/>
      <c r="AX47" s="566"/>
      <c r="AY47" s="557"/>
      <c r="AZ47" s="558"/>
      <c r="BA47" s="569"/>
      <c r="DU47" s="51"/>
      <c r="DV47" s="61" t="s">
        <v>115</v>
      </c>
      <c r="DW47" s="61" t="s">
        <v>116</v>
      </c>
      <c r="EL47" s="60" t="s">
        <v>117</v>
      </c>
      <c r="EM47" s="102" t="s">
        <v>118</v>
      </c>
      <c r="EN47" s="103"/>
    </row>
    <row r="48" spans="1:144" ht="11.25" customHeight="1">
      <c r="A48" s="426"/>
      <c r="B48" s="372"/>
      <c r="C48" s="372"/>
      <c r="D48" s="372"/>
      <c r="E48" s="372"/>
      <c r="F48" s="372"/>
      <c r="G48" s="430"/>
      <c r="H48" s="431"/>
      <c r="I48" s="431"/>
      <c r="J48" s="431"/>
      <c r="K48" s="431"/>
      <c r="L48" s="432"/>
      <c r="M48" s="571"/>
      <c r="N48" s="571"/>
      <c r="O48" s="571"/>
      <c r="P48" s="571"/>
      <c r="Q48" s="571"/>
      <c r="R48" s="571"/>
      <c r="S48" s="571"/>
      <c r="T48" s="571"/>
      <c r="U48" s="571"/>
      <c r="V48" s="571"/>
      <c r="W48" s="571"/>
      <c r="X48" s="571"/>
      <c r="Y48" s="571"/>
      <c r="Z48" s="571"/>
      <c r="AA48" s="571"/>
      <c r="AB48" s="571"/>
      <c r="AC48" s="572"/>
      <c r="AD48" s="455" t="s">
        <v>83</v>
      </c>
      <c r="AE48" s="371"/>
      <c r="AF48" s="453"/>
      <c r="AG48" s="508" t="str">
        <f>VLOOKUP("代表者",daisei,19,FALSE)&amp;""</f>
        <v/>
      </c>
      <c r="AH48" s="504"/>
      <c r="AI48" s="504"/>
      <c r="AJ48" s="504"/>
      <c r="AK48" s="504"/>
      <c r="AL48" s="504"/>
      <c r="AM48" s="504"/>
      <c r="AN48" s="504"/>
      <c r="AO48" s="504"/>
      <c r="AP48" s="504"/>
      <c r="AQ48" s="504"/>
      <c r="AR48" s="504"/>
      <c r="AS48" s="504"/>
      <c r="AT48" s="504"/>
      <c r="AU48" s="504"/>
      <c r="AV48" s="504"/>
      <c r="AW48" s="505"/>
      <c r="AX48" s="566"/>
      <c r="AY48" s="557"/>
      <c r="AZ48" s="558"/>
      <c r="BA48" s="569"/>
      <c r="DU48" s="51"/>
      <c r="DV48" s="61" t="s">
        <v>117</v>
      </c>
      <c r="DW48" s="61" t="s">
        <v>119</v>
      </c>
      <c r="EL48" s="60" t="s">
        <v>120</v>
      </c>
      <c r="EM48" s="102" t="s">
        <v>121</v>
      </c>
      <c r="EN48" s="103"/>
    </row>
    <row r="49" spans="1:144" ht="11.25" customHeight="1">
      <c r="A49" s="426"/>
      <c r="B49" s="372"/>
      <c r="C49" s="372"/>
      <c r="D49" s="372"/>
      <c r="E49" s="372"/>
      <c r="F49" s="372"/>
      <c r="G49" s="430"/>
      <c r="H49" s="431"/>
      <c r="I49" s="431"/>
      <c r="J49" s="431"/>
      <c r="K49" s="431"/>
      <c r="L49" s="432"/>
      <c r="M49" s="573"/>
      <c r="N49" s="573"/>
      <c r="O49" s="573"/>
      <c r="P49" s="573"/>
      <c r="Q49" s="573"/>
      <c r="R49" s="573"/>
      <c r="S49" s="573"/>
      <c r="T49" s="573"/>
      <c r="U49" s="573"/>
      <c r="V49" s="573"/>
      <c r="W49" s="573"/>
      <c r="X49" s="573"/>
      <c r="Y49" s="573"/>
      <c r="Z49" s="573"/>
      <c r="AA49" s="573"/>
      <c r="AB49" s="573"/>
      <c r="AC49" s="574"/>
      <c r="AD49" s="457"/>
      <c r="AE49" s="373"/>
      <c r="AF49" s="564"/>
      <c r="AG49" s="575"/>
      <c r="AH49" s="562"/>
      <c r="AI49" s="562"/>
      <c r="AJ49" s="562"/>
      <c r="AK49" s="562"/>
      <c r="AL49" s="562"/>
      <c r="AM49" s="562"/>
      <c r="AN49" s="562"/>
      <c r="AO49" s="562"/>
      <c r="AP49" s="562"/>
      <c r="AQ49" s="562"/>
      <c r="AR49" s="562"/>
      <c r="AS49" s="562"/>
      <c r="AT49" s="562"/>
      <c r="AU49" s="562"/>
      <c r="AV49" s="562"/>
      <c r="AW49" s="576"/>
      <c r="AX49" s="567"/>
      <c r="AY49" s="559"/>
      <c r="AZ49" s="436"/>
      <c r="BA49" s="570"/>
      <c r="DU49" s="51"/>
      <c r="DV49" s="61" t="s">
        <v>120</v>
      </c>
      <c r="DW49" s="61" t="s">
        <v>122</v>
      </c>
      <c r="EL49" s="60" t="s">
        <v>123</v>
      </c>
      <c r="EM49" s="102" t="s">
        <v>124</v>
      </c>
      <c r="EN49" s="103"/>
    </row>
    <row r="50" spans="1:144" ht="18" customHeight="1">
      <c r="A50" s="426"/>
      <c r="B50" s="372"/>
      <c r="C50" s="372"/>
      <c r="D50" s="372"/>
      <c r="E50" s="372"/>
      <c r="F50" s="372"/>
      <c r="G50" s="579" t="s">
        <v>125</v>
      </c>
      <c r="H50" s="580"/>
      <c r="I50" s="580"/>
      <c r="J50" s="580"/>
      <c r="K50" s="580"/>
      <c r="L50" s="581"/>
      <c r="M50" s="582" t="str">
        <f>IF(TRIM(VLOOKUP("代表者",daisei,9,FALSE))="","",VLOOKUP("代表者",daisei,9,FALSE))</f>
        <v/>
      </c>
      <c r="N50" s="583"/>
      <c r="O50" s="583"/>
      <c r="P50" s="583"/>
      <c r="Q50" s="583"/>
      <c r="R50" s="583"/>
      <c r="S50" s="583"/>
      <c r="T50" s="583"/>
      <c r="U50" s="583"/>
      <c r="V50" s="583"/>
      <c r="W50" s="583"/>
      <c r="X50" s="583"/>
      <c r="Y50" s="583"/>
      <c r="Z50" s="583"/>
      <c r="AA50" s="583"/>
      <c r="AB50" s="583"/>
      <c r="AC50" s="583"/>
      <c r="AD50" s="583"/>
      <c r="AE50" s="583"/>
      <c r="AF50" s="583"/>
      <c r="AG50" s="583"/>
      <c r="AH50" s="583"/>
      <c r="AI50" s="48" t="s">
        <v>126</v>
      </c>
      <c r="AJ50" s="584" t="str">
        <f>IF(ISBLANK(VLOOKUP("代表者",daisei,10,FALSE)),"",VLOOKUP("代表者",daisei,10,FALSE))</f>
        <v/>
      </c>
      <c r="AK50" s="584"/>
      <c r="AL50" s="584"/>
      <c r="AM50" s="584"/>
      <c r="AN50" s="584"/>
      <c r="AO50" s="584"/>
      <c r="AP50" s="584"/>
      <c r="AQ50" s="584"/>
      <c r="AR50" s="584"/>
      <c r="AS50" s="584"/>
      <c r="AT50" s="584"/>
      <c r="AU50" s="584"/>
      <c r="AV50" s="584"/>
      <c r="AW50" s="584"/>
      <c r="AX50" s="584"/>
      <c r="AY50" s="584"/>
      <c r="AZ50" s="584"/>
      <c r="BA50" s="49" t="s">
        <v>127</v>
      </c>
      <c r="DU50" s="51"/>
      <c r="DV50" s="61" t="s">
        <v>123</v>
      </c>
      <c r="DW50" s="61" t="s">
        <v>128</v>
      </c>
      <c r="EL50" s="60" t="s">
        <v>129</v>
      </c>
      <c r="EM50" s="102" t="s">
        <v>130</v>
      </c>
      <c r="EN50" s="103"/>
    </row>
    <row r="51" spans="1:144" ht="11.25" customHeight="1">
      <c r="A51" s="426"/>
      <c r="B51" s="372"/>
      <c r="C51" s="372"/>
      <c r="D51" s="372"/>
      <c r="E51" s="372"/>
      <c r="F51" s="372"/>
      <c r="G51" s="585" t="s">
        <v>131</v>
      </c>
      <c r="H51" s="431"/>
      <c r="I51" s="431"/>
      <c r="J51" s="431"/>
      <c r="K51" s="431"/>
      <c r="L51" s="432"/>
      <c r="M51" s="497" t="s">
        <v>132</v>
      </c>
      <c r="N51" s="497"/>
      <c r="O51" s="593" t="str">
        <f>VLOOKUP("代表者",daisei,12,FALSE)&amp;""</f>
        <v/>
      </c>
      <c r="P51" s="593"/>
      <c r="Q51" s="593"/>
      <c r="R51" s="593"/>
      <c r="S51" s="593"/>
      <c r="T51" s="593"/>
      <c r="U51" s="593"/>
      <c r="V51" s="593"/>
      <c r="W51" s="498"/>
      <c r="X51" s="498"/>
      <c r="Y51" s="498"/>
      <c r="Z51" s="498"/>
      <c r="AA51" s="498"/>
      <c r="AB51" s="498"/>
      <c r="AC51" s="498"/>
      <c r="AD51" s="498"/>
      <c r="AE51" s="498"/>
      <c r="AF51" s="498"/>
      <c r="AG51" s="498"/>
      <c r="AH51" s="498"/>
      <c r="AI51" s="498"/>
      <c r="AJ51" s="498"/>
      <c r="AK51" s="498"/>
      <c r="AL51" s="498"/>
      <c r="AM51" s="498"/>
      <c r="AN51" s="498"/>
      <c r="AO51" s="498"/>
      <c r="AP51" s="498"/>
      <c r="AQ51" s="498"/>
      <c r="AR51" s="498"/>
      <c r="AS51" s="498"/>
      <c r="AT51" s="498"/>
      <c r="AU51" s="498"/>
      <c r="AV51" s="498"/>
      <c r="AW51" s="498"/>
      <c r="AX51" s="498"/>
      <c r="AY51" s="498"/>
      <c r="AZ51" s="498"/>
      <c r="BA51" s="499"/>
      <c r="DU51" s="51"/>
      <c r="DV51" s="61" t="s">
        <v>129</v>
      </c>
      <c r="DW51" s="61" t="s">
        <v>133</v>
      </c>
      <c r="EL51" s="60" t="s">
        <v>134</v>
      </c>
      <c r="EM51" s="102" t="s">
        <v>135</v>
      </c>
      <c r="EN51" s="103"/>
    </row>
    <row r="52" spans="1:144" ht="11.25" customHeight="1">
      <c r="A52" s="426"/>
      <c r="B52" s="372"/>
      <c r="C52" s="372"/>
      <c r="D52" s="372"/>
      <c r="E52" s="372"/>
      <c r="F52" s="372"/>
      <c r="G52" s="585"/>
      <c r="H52" s="431"/>
      <c r="I52" s="431"/>
      <c r="J52" s="431"/>
      <c r="K52" s="431"/>
      <c r="L52" s="432"/>
      <c r="M52" s="487" t="str">
        <f>IF(ISBLANK(VLOOKUP("代表者",daisei,11,FALSE)),VLOOKUP("代表者",daisei,13,FALSE)&amp;VLOOKUP("代表者",daisei,14,FALSE)&amp;VLOOKUP("代表者",daisei,15,FALSE)&amp;VLOOKUP("代表者",daisei,16,FALSE)&amp;"　"&amp;VLOOKUP("代表者",daisei,17,FALSE),VLOOKUP("代表者",daisei,18,FALSE))</f>
        <v>　</v>
      </c>
      <c r="N52" s="488"/>
      <c r="O52" s="488"/>
      <c r="P52" s="488"/>
      <c r="Q52" s="488"/>
      <c r="R52" s="488"/>
      <c r="S52" s="488"/>
      <c r="T52" s="488"/>
      <c r="U52" s="488"/>
      <c r="V52" s="488"/>
      <c r="W52" s="488"/>
      <c r="X52" s="488"/>
      <c r="Y52" s="488"/>
      <c r="Z52" s="488"/>
      <c r="AA52" s="488"/>
      <c r="AB52" s="488"/>
      <c r="AC52" s="488"/>
      <c r="AD52" s="488"/>
      <c r="AE52" s="488"/>
      <c r="AF52" s="488"/>
      <c r="AG52" s="488"/>
      <c r="AH52" s="488"/>
      <c r="AI52" s="488"/>
      <c r="AJ52" s="488"/>
      <c r="AK52" s="488"/>
      <c r="AL52" s="488"/>
      <c r="AM52" s="488"/>
      <c r="AN52" s="488"/>
      <c r="AO52" s="488"/>
      <c r="AP52" s="488"/>
      <c r="AQ52" s="488"/>
      <c r="AR52" s="488"/>
      <c r="AS52" s="488"/>
      <c r="AT52" s="488"/>
      <c r="AU52" s="488"/>
      <c r="AV52" s="488"/>
      <c r="AW52" s="488"/>
      <c r="AX52" s="488"/>
      <c r="AY52" s="488"/>
      <c r="AZ52" s="488"/>
      <c r="BA52" s="489"/>
      <c r="DU52" s="51"/>
      <c r="DV52" s="61" t="s">
        <v>134</v>
      </c>
      <c r="DW52" s="61" t="s">
        <v>136</v>
      </c>
      <c r="EL52" s="60" t="s">
        <v>137</v>
      </c>
      <c r="EM52" s="102" t="s">
        <v>138</v>
      </c>
      <c r="EN52" s="103"/>
    </row>
    <row r="53" spans="1:144" ht="11.25" customHeight="1">
      <c r="A53" s="415"/>
      <c r="B53" s="416"/>
      <c r="C53" s="416"/>
      <c r="D53" s="416"/>
      <c r="E53" s="416"/>
      <c r="F53" s="416"/>
      <c r="G53" s="443"/>
      <c r="H53" s="444"/>
      <c r="I53" s="444"/>
      <c r="J53" s="444"/>
      <c r="K53" s="444"/>
      <c r="L53" s="445"/>
      <c r="M53" s="490"/>
      <c r="N53" s="491"/>
      <c r="O53" s="491"/>
      <c r="P53" s="491"/>
      <c r="Q53" s="491"/>
      <c r="R53" s="491"/>
      <c r="S53" s="491"/>
      <c r="T53" s="491"/>
      <c r="U53" s="491"/>
      <c r="V53" s="491"/>
      <c r="W53" s="491"/>
      <c r="X53" s="491"/>
      <c r="Y53" s="491"/>
      <c r="Z53" s="491"/>
      <c r="AA53" s="491"/>
      <c r="AB53" s="491"/>
      <c r="AC53" s="491"/>
      <c r="AD53" s="491"/>
      <c r="AE53" s="491"/>
      <c r="AF53" s="491"/>
      <c r="AG53" s="491"/>
      <c r="AH53" s="491"/>
      <c r="AI53" s="491"/>
      <c r="AJ53" s="491"/>
      <c r="AK53" s="491"/>
      <c r="AL53" s="491"/>
      <c r="AM53" s="491"/>
      <c r="AN53" s="491"/>
      <c r="AO53" s="491"/>
      <c r="AP53" s="491"/>
      <c r="AQ53" s="491"/>
      <c r="AR53" s="491"/>
      <c r="AS53" s="491"/>
      <c r="AT53" s="491"/>
      <c r="AU53" s="491"/>
      <c r="AV53" s="491"/>
      <c r="AW53" s="491"/>
      <c r="AX53" s="491"/>
      <c r="AY53" s="491"/>
      <c r="AZ53" s="491"/>
      <c r="BA53" s="492"/>
      <c r="DU53" s="51"/>
      <c r="DV53" s="61" t="s">
        <v>139</v>
      </c>
      <c r="DW53" s="61" t="s">
        <v>140</v>
      </c>
      <c r="EL53" s="60" t="s">
        <v>139</v>
      </c>
      <c r="EM53" s="102" t="s">
        <v>141</v>
      </c>
      <c r="EN53" s="103"/>
    </row>
    <row r="54" spans="1:144" ht="11.25" customHeight="1">
      <c r="A54" s="536" t="s">
        <v>142</v>
      </c>
      <c r="B54" s="439"/>
      <c r="C54" s="439"/>
      <c r="D54" s="439"/>
      <c r="E54" s="439"/>
      <c r="F54" s="439"/>
      <c r="G54" s="600" t="s">
        <v>143</v>
      </c>
      <c r="H54" s="600"/>
      <c r="I54" s="600"/>
      <c r="J54" s="600"/>
      <c r="K54" s="600"/>
      <c r="L54" s="601"/>
      <c r="M54" s="608" t="str">
        <f>IF(TRIM(hojin_kojin_type)="","",hojin_kojin_type)</f>
        <v/>
      </c>
      <c r="N54" s="609"/>
      <c r="O54" s="609"/>
      <c r="P54" s="609"/>
      <c r="Q54" s="609"/>
      <c r="R54" s="609"/>
      <c r="S54" s="609"/>
      <c r="T54" s="610"/>
      <c r="U54" s="603" t="s">
        <v>144</v>
      </c>
      <c r="V54" s="439"/>
      <c r="W54" s="439"/>
      <c r="X54" s="439"/>
      <c r="Y54" s="439"/>
      <c r="Z54" s="439"/>
      <c r="AA54" s="439"/>
      <c r="AB54" s="439"/>
      <c r="AC54" s="439"/>
      <c r="AD54" s="563"/>
      <c r="AE54" s="604" t="str">
        <f>IF(ISBLANK(hojin_open_date),"",TEXT(hojin_open_date,"ggg"))</f>
        <v/>
      </c>
      <c r="AF54" s="605"/>
      <c r="AG54" s="605"/>
      <c r="AH54" s="605"/>
      <c r="AI54" s="560" t="str">
        <f>IF(ISBLANK(hojin_open_date),"",TEXT(hojin_open_date,"e"))</f>
        <v/>
      </c>
      <c r="AJ54" s="560"/>
      <c r="AK54" s="560"/>
      <c r="AL54" s="439" t="s">
        <v>20</v>
      </c>
      <c r="AM54" s="439"/>
      <c r="AN54" s="560" t="str">
        <f>IF(ISBLANK(hojin_open_date),"",MONTH(hojin_open_date))</f>
        <v/>
      </c>
      <c r="AO54" s="560"/>
      <c r="AP54" s="560"/>
      <c r="AQ54" s="560"/>
      <c r="AR54" s="560"/>
      <c r="AS54" s="439" t="s">
        <v>21</v>
      </c>
      <c r="AT54" s="439"/>
      <c r="AU54" s="560" t="str">
        <f>IF(ISBLANK(hojin_open_date),"",DAY(hojin_open_date))</f>
        <v/>
      </c>
      <c r="AV54" s="560"/>
      <c r="AW54" s="560"/>
      <c r="AX54" s="560"/>
      <c r="AY54" s="560"/>
      <c r="AZ54" s="439" t="s">
        <v>22</v>
      </c>
      <c r="BA54" s="588"/>
      <c r="DU54" s="51"/>
      <c r="DV54" s="61" t="s">
        <v>145</v>
      </c>
      <c r="DW54" s="61" t="s">
        <v>146</v>
      </c>
      <c r="EL54" s="60" t="s">
        <v>145</v>
      </c>
      <c r="EM54" s="102" t="s">
        <v>147</v>
      </c>
      <c r="EN54" s="103"/>
    </row>
    <row r="55" spans="1:144" ht="11.25" customHeight="1">
      <c r="A55" s="426"/>
      <c r="B55" s="372"/>
      <c r="C55" s="372"/>
      <c r="D55" s="372"/>
      <c r="E55" s="372"/>
      <c r="F55" s="372"/>
      <c r="G55" s="602"/>
      <c r="H55" s="602"/>
      <c r="I55" s="602"/>
      <c r="J55" s="602"/>
      <c r="K55" s="602"/>
      <c r="L55" s="495"/>
      <c r="M55" s="611"/>
      <c r="N55" s="612"/>
      <c r="O55" s="612"/>
      <c r="P55" s="612"/>
      <c r="Q55" s="612"/>
      <c r="R55" s="612"/>
      <c r="S55" s="612"/>
      <c r="T55" s="613"/>
      <c r="U55" s="456"/>
      <c r="V55" s="372"/>
      <c r="W55" s="372"/>
      <c r="X55" s="372"/>
      <c r="Y55" s="372"/>
      <c r="Z55" s="372"/>
      <c r="AA55" s="372"/>
      <c r="AB55" s="372"/>
      <c r="AC55" s="372"/>
      <c r="AD55" s="454"/>
      <c r="AE55" s="591"/>
      <c r="AF55" s="592"/>
      <c r="AG55" s="592"/>
      <c r="AH55" s="592"/>
      <c r="AI55" s="562"/>
      <c r="AJ55" s="562"/>
      <c r="AK55" s="562"/>
      <c r="AL55" s="372"/>
      <c r="AM55" s="372"/>
      <c r="AN55" s="562"/>
      <c r="AO55" s="562"/>
      <c r="AP55" s="562"/>
      <c r="AQ55" s="562"/>
      <c r="AR55" s="562"/>
      <c r="AS55" s="372"/>
      <c r="AT55" s="372"/>
      <c r="AU55" s="561"/>
      <c r="AV55" s="561"/>
      <c r="AW55" s="561"/>
      <c r="AX55" s="561"/>
      <c r="AY55" s="561"/>
      <c r="AZ55" s="373"/>
      <c r="BA55" s="442"/>
      <c r="DU55" s="51"/>
      <c r="DV55" s="61" t="s">
        <v>148</v>
      </c>
      <c r="DW55" s="61" t="s">
        <v>149</v>
      </c>
      <c r="EL55" s="60" t="s">
        <v>148</v>
      </c>
      <c r="EM55" s="102" t="s">
        <v>150</v>
      </c>
      <c r="EN55" s="103"/>
    </row>
    <row r="56" spans="1:144" ht="11.25" customHeight="1">
      <c r="A56" s="426"/>
      <c r="B56" s="372"/>
      <c r="C56" s="372"/>
      <c r="D56" s="372"/>
      <c r="E56" s="372"/>
      <c r="F56" s="372"/>
      <c r="G56" s="602"/>
      <c r="H56" s="602"/>
      <c r="I56" s="602"/>
      <c r="J56" s="602"/>
      <c r="K56" s="602"/>
      <c r="L56" s="495"/>
      <c r="M56" s="611"/>
      <c r="N56" s="612"/>
      <c r="O56" s="612"/>
      <c r="P56" s="612"/>
      <c r="Q56" s="612"/>
      <c r="R56" s="612"/>
      <c r="S56" s="612"/>
      <c r="T56" s="613"/>
      <c r="U56" s="455" t="s">
        <v>151</v>
      </c>
      <c r="V56" s="371"/>
      <c r="W56" s="371"/>
      <c r="X56" s="371"/>
      <c r="Y56" s="371"/>
      <c r="Z56" s="371"/>
      <c r="AA56" s="371"/>
      <c r="AB56" s="371"/>
      <c r="AC56" s="371"/>
      <c r="AD56" s="453"/>
      <c r="AE56" s="589" t="str">
        <f>IF(ISBLANK(kojin_open_date),"",TEXT(kojin_open_date,"ggg"))</f>
        <v/>
      </c>
      <c r="AF56" s="590"/>
      <c r="AG56" s="590"/>
      <c r="AH56" s="590"/>
      <c r="AI56" s="504" t="str">
        <f>IF(ISBLANK(kojin_open_date),"",TEXT(kojin_open_date,"e"))</f>
        <v/>
      </c>
      <c r="AJ56" s="504"/>
      <c r="AK56" s="504"/>
      <c r="AL56" s="371" t="s">
        <v>20</v>
      </c>
      <c r="AM56" s="371"/>
      <c r="AN56" s="504" t="str">
        <f>IF(ISBLANK(kojin_open_date),"",MONTH(kojin_open_date))</f>
        <v/>
      </c>
      <c r="AO56" s="504"/>
      <c r="AP56" s="504"/>
      <c r="AQ56" s="504"/>
      <c r="AR56" s="504"/>
      <c r="AS56" s="371" t="s">
        <v>21</v>
      </c>
      <c r="AT56" s="371"/>
      <c r="AU56" s="504" t="str">
        <f>IF(ISBLANK(kojin_open_date),"",DAY(kojin_open_date))</f>
        <v/>
      </c>
      <c r="AV56" s="504"/>
      <c r="AW56" s="504"/>
      <c r="AX56" s="504"/>
      <c r="AY56" s="504"/>
      <c r="AZ56" s="371" t="s">
        <v>22</v>
      </c>
      <c r="BA56" s="461"/>
      <c r="DU56" s="51"/>
      <c r="DV56" s="61" t="s">
        <v>152</v>
      </c>
      <c r="DW56" s="61" t="s">
        <v>153</v>
      </c>
      <c r="EL56" s="60" t="s">
        <v>152</v>
      </c>
      <c r="EM56" s="102" t="s">
        <v>154</v>
      </c>
    </row>
    <row r="57" spans="1:144" ht="11.25" customHeight="1">
      <c r="A57" s="426"/>
      <c r="B57" s="372"/>
      <c r="C57" s="372"/>
      <c r="D57" s="372"/>
      <c r="E57" s="372"/>
      <c r="F57" s="372"/>
      <c r="G57" s="602"/>
      <c r="H57" s="602"/>
      <c r="I57" s="602"/>
      <c r="J57" s="602"/>
      <c r="K57" s="602"/>
      <c r="L57" s="495"/>
      <c r="M57" s="614"/>
      <c r="N57" s="615"/>
      <c r="O57" s="615"/>
      <c r="P57" s="615"/>
      <c r="Q57" s="615"/>
      <c r="R57" s="615"/>
      <c r="S57" s="615"/>
      <c r="T57" s="616"/>
      <c r="U57" s="457"/>
      <c r="V57" s="373"/>
      <c r="W57" s="373"/>
      <c r="X57" s="373"/>
      <c r="Y57" s="373"/>
      <c r="Z57" s="373"/>
      <c r="AA57" s="373"/>
      <c r="AB57" s="373"/>
      <c r="AC57" s="373"/>
      <c r="AD57" s="564"/>
      <c r="AE57" s="591"/>
      <c r="AF57" s="592"/>
      <c r="AG57" s="592"/>
      <c r="AH57" s="592"/>
      <c r="AI57" s="562"/>
      <c r="AJ57" s="562"/>
      <c r="AK57" s="562"/>
      <c r="AL57" s="373"/>
      <c r="AM57" s="373"/>
      <c r="AN57" s="562"/>
      <c r="AO57" s="562"/>
      <c r="AP57" s="562"/>
      <c r="AQ57" s="562"/>
      <c r="AR57" s="562"/>
      <c r="AS57" s="373"/>
      <c r="AT57" s="373"/>
      <c r="AU57" s="562"/>
      <c r="AV57" s="562"/>
      <c r="AW57" s="562"/>
      <c r="AX57" s="562"/>
      <c r="AY57" s="562"/>
      <c r="AZ57" s="373"/>
      <c r="BA57" s="442"/>
      <c r="DU57" s="51"/>
      <c r="DV57" s="61" t="s">
        <v>155</v>
      </c>
      <c r="DW57" s="61" t="s">
        <v>156</v>
      </c>
      <c r="EL57" s="60" t="s">
        <v>155</v>
      </c>
      <c r="EM57" s="102" t="s">
        <v>157</v>
      </c>
    </row>
    <row r="58" spans="1:144" ht="11.25" customHeight="1">
      <c r="A58" s="426"/>
      <c r="B58" s="372"/>
      <c r="C58" s="372"/>
      <c r="D58" s="372"/>
      <c r="E58" s="372"/>
      <c r="F58" s="372"/>
      <c r="G58" s="455" t="s">
        <v>158</v>
      </c>
      <c r="H58" s="371"/>
      <c r="I58" s="371"/>
      <c r="J58" s="371"/>
      <c r="K58" s="371"/>
      <c r="L58" s="481"/>
      <c r="M58" s="595" t="str">
        <f>IF(TRIM(capital)="","",capital)</f>
        <v/>
      </c>
      <c r="N58" s="586"/>
      <c r="O58" s="586"/>
      <c r="P58" s="586"/>
      <c r="Q58" s="586"/>
      <c r="R58" s="586"/>
      <c r="S58" s="586"/>
      <c r="T58" s="597" t="s">
        <v>159</v>
      </c>
      <c r="U58" s="371"/>
      <c r="V58" s="453"/>
      <c r="W58" s="455" t="s">
        <v>160</v>
      </c>
      <c r="X58" s="371"/>
      <c r="Y58" s="371"/>
      <c r="Z58" s="371"/>
      <c r="AA58" s="371"/>
      <c r="AB58" s="371"/>
      <c r="AC58" s="586" t="str">
        <f>IF(TRIM(jug_count)="","",jug_count)</f>
        <v/>
      </c>
      <c r="AD58" s="586"/>
      <c r="AE58" s="586"/>
      <c r="AF58" s="586"/>
      <c r="AG58" s="372" t="s">
        <v>161</v>
      </c>
      <c r="AH58" s="372"/>
      <c r="AI58" s="598" t="s">
        <v>27</v>
      </c>
      <c r="AJ58" s="371" t="s">
        <v>162</v>
      </c>
      <c r="AK58" s="371"/>
      <c r="AL58" s="371"/>
      <c r="AM58" s="371"/>
      <c r="AN58" s="371"/>
      <c r="AO58" s="371"/>
      <c r="AP58" s="371"/>
      <c r="AQ58" s="371"/>
      <c r="AR58" s="371"/>
      <c r="AS58" s="371"/>
      <c r="AT58" s="371"/>
      <c r="AU58" s="371"/>
      <c r="AV58" s="586">
        <f>COUNTA(sentori!C3:C1000)</f>
        <v>0</v>
      </c>
      <c r="AW58" s="586"/>
      <c r="AX58" s="586"/>
      <c r="AY58" s="371" t="s">
        <v>161</v>
      </c>
      <c r="AZ58" s="371"/>
      <c r="BA58" s="577" t="s">
        <v>28</v>
      </c>
      <c r="DU58" s="51"/>
      <c r="DV58" s="61" t="s">
        <v>163</v>
      </c>
      <c r="DW58" s="61" t="s">
        <v>164</v>
      </c>
      <c r="EL58" s="60" t="s">
        <v>163</v>
      </c>
      <c r="EM58" s="102" t="s">
        <v>165</v>
      </c>
    </row>
    <row r="59" spans="1:144" ht="11.25" customHeight="1">
      <c r="A59" s="415"/>
      <c r="B59" s="416"/>
      <c r="C59" s="416"/>
      <c r="D59" s="416"/>
      <c r="E59" s="416"/>
      <c r="F59" s="416"/>
      <c r="G59" s="419"/>
      <c r="H59" s="416"/>
      <c r="I59" s="416"/>
      <c r="J59" s="416"/>
      <c r="K59" s="416"/>
      <c r="L59" s="594"/>
      <c r="M59" s="596"/>
      <c r="N59" s="587"/>
      <c r="O59" s="587"/>
      <c r="P59" s="587"/>
      <c r="Q59" s="587"/>
      <c r="R59" s="587"/>
      <c r="S59" s="587"/>
      <c r="T59" s="416"/>
      <c r="U59" s="416"/>
      <c r="V59" s="417"/>
      <c r="W59" s="419"/>
      <c r="X59" s="416"/>
      <c r="Y59" s="416"/>
      <c r="Z59" s="416"/>
      <c r="AA59" s="416"/>
      <c r="AB59" s="416"/>
      <c r="AC59" s="587"/>
      <c r="AD59" s="587"/>
      <c r="AE59" s="587"/>
      <c r="AF59" s="587"/>
      <c r="AG59" s="416"/>
      <c r="AH59" s="416"/>
      <c r="AI59" s="599"/>
      <c r="AJ59" s="416"/>
      <c r="AK59" s="416"/>
      <c r="AL59" s="416"/>
      <c r="AM59" s="416"/>
      <c r="AN59" s="416"/>
      <c r="AO59" s="416"/>
      <c r="AP59" s="416"/>
      <c r="AQ59" s="416"/>
      <c r="AR59" s="416"/>
      <c r="AS59" s="416"/>
      <c r="AT59" s="416"/>
      <c r="AU59" s="416"/>
      <c r="AV59" s="587"/>
      <c r="AW59" s="587"/>
      <c r="AX59" s="587"/>
      <c r="AY59" s="416"/>
      <c r="AZ59" s="416"/>
      <c r="BA59" s="578"/>
      <c r="DU59" s="51"/>
      <c r="DV59" s="61" t="s">
        <v>166</v>
      </c>
      <c r="DW59" s="61" t="s">
        <v>167</v>
      </c>
      <c r="EL59" s="60" t="s">
        <v>166</v>
      </c>
      <c r="EM59" s="102" t="s">
        <v>168</v>
      </c>
    </row>
    <row r="60" spans="1:144" ht="9" customHeight="1">
      <c r="A60" s="536" t="s">
        <v>169</v>
      </c>
      <c r="B60" s="439"/>
      <c r="C60" s="439"/>
      <c r="D60" s="439"/>
      <c r="E60" s="439"/>
      <c r="F60" s="439"/>
      <c r="G60" s="537" t="s">
        <v>56</v>
      </c>
      <c r="H60" s="606"/>
      <c r="I60" s="606"/>
      <c r="J60" s="606"/>
      <c r="K60" s="606"/>
      <c r="L60" s="607"/>
      <c r="M60" s="544" t="str">
        <f>IF(ISBLANK(VLOOKUP("政令使用人",daisei,4,FALSE)),"",VLOOKUP("政令使用人",daisei,4,FALSE))</f>
        <v/>
      </c>
      <c r="N60" s="544"/>
      <c r="O60" s="544"/>
      <c r="P60" s="544"/>
      <c r="Q60" s="544"/>
      <c r="R60" s="544"/>
      <c r="S60" s="544"/>
      <c r="T60" s="544"/>
      <c r="U60" s="544"/>
      <c r="V60" s="544"/>
      <c r="W60" s="544"/>
      <c r="X60" s="544"/>
      <c r="Y60" s="544"/>
      <c r="Z60" s="544"/>
      <c r="AA60" s="544"/>
      <c r="AB60" s="544"/>
      <c r="AC60" s="545"/>
      <c r="AD60" s="549" t="s">
        <v>104</v>
      </c>
      <c r="AE60" s="550"/>
      <c r="AF60" s="555" t="str">
        <f>IF(ISBLANK(VLOOKUP("政令使用人",daisei,8,FALSE)),"",TEXT(VLOOKUP("政令使用人",daisei,8,FALSE),"ggg"))</f>
        <v/>
      </c>
      <c r="AG60" s="556"/>
      <c r="AH60" s="556"/>
      <c r="AI60" s="556"/>
      <c r="AJ60" s="560" t="str">
        <f>IF(ISBLANK(VLOOKUP("政令使用人",daisei,8,FALSE)),"",TEXT(VLOOKUP("政令使用人",daisei,8,FALSE),"e"))</f>
        <v/>
      </c>
      <c r="AK60" s="560"/>
      <c r="AL60" s="560"/>
      <c r="AM60" s="560"/>
      <c r="AN60" s="372" t="s">
        <v>20</v>
      </c>
      <c r="AO60" s="372"/>
      <c r="AP60" s="560" t="str">
        <f>IF(ISBLANK(VLOOKUP("政令使用人",daisei,8,FALSE)),"",MONTH(VLOOKUP("政令使用人",daisei,8,FALSE)))</f>
        <v/>
      </c>
      <c r="AQ60" s="560"/>
      <c r="AR60" s="439" t="s">
        <v>21</v>
      </c>
      <c r="AS60" s="439"/>
      <c r="AT60" s="560" t="str">
        <f>IF(ISBLANK(VLOOKUP("政令使用人",daisei,8,FALSE)),"",DAY(VLOOKUP("政令使用人",daisei,8,FALSE)))</f>
        <v/>
      </c>
      <c r="AU60" s="560"/>
      <c r="AV60" s="439" t="s">
        <v>22</v>
      </c>
      <c r="AW60" s="563"/>
      <c r="AX60" s="617" t="s">
        <v>105</v>
      </c>
      <c r="AY60" s="555" t="str">
        <f>LEFT(VLOOKUP("政令使用人",daisei,7,FALSE),1)</f>
        <v/>
      </c>
      <c r="AZ60" s="556"/>
      <c r="BA60" s="568"/>
      <c r="DU60" s="51"/>
      <c r="DV60" s="61" t="s">
        <v>170</v>
      </c>
      <c r="DW60" s="61" t="s">
        <v>171</v>
      </c>
      <c r="EL60" s="60" t="s">
        <v>170</v>
      </c>
      <c r="EM60" s="102" t="s">
        <v>172</v>
      </c>
    </row>
    <row r="61" spans="1:144" ht="9" customHeight="1">
      <c r="A61" s="426"/>
      <c r="B61" s="372"/>
      <c r="C61" s="372"/>
      <c r="D61" s="372"/>
      <c r="E61" s="372"/>
      <c r="F61" s="372"/>
      <c r="G61" s="457"/>
      <c r="H61" s="373"/>
      <c r="I61" s="373"/>
      <c r="J61" s="373"/>
      <c r="K61" s="373"/>
      <c r="L61" s="483"/>
      <c r="M61" s="547"/>
      <c r="N61" s="547"/>
      <c r="O61" s="547"/>
      <c r="P61" s="547"/>
      <c r="Q61" s="547"/>
      <c r="R61" s="547"/>
      <c r="S61" s="547"/>
      <c r="T61" s="547"/>
      <c r="U61" s="547"/>
      <c r="V61" s="547"/>
      <c r="W61" s="547"/>
      <c r="X61" s="547"/>
      <c r="Y61" s="547"/>
      <c r="Z61" s="547"/>
      <c r="AA61" s="547"/>
      <c r="AB61" s="547"/>
      <c r="AC61" s="548"/>
      <c r="AD61" s="551"/>
      <c r="AE61" s="552"/>
      <c r="AF61" s="557"/>
      <c r="AG61" s="558"/>
      <c r="AH61" s="558"/>
      <c r="AI61" s="558"/>
      <c r="AJ61" s="561"/>
      <c r="AK61" s="561"/>
      <c r="AL61" s="561"/>
      <c r="AM61" s="561"/>
      <c r="AN61" s="372"/>
      <c r="AO61" s="372"/>
      <c r="AP61" s="561"/>
      <c r="AQ61" s="561"/>
      <c r="AR61" s="372"/>
      <c r="AS61" s="372"/>
      <c r="AT61" s="561"/>
      <c r="AU61" s="561"/>
      <c r="AV61" s="372"/>
      <c r="AW61" s="454"/>
      <c r="AX61" s="618"/>
      <c r="AY61" s="557"/>
      <c r="AZ61" s="558"/>
      <c r="BA61" s="569"/>
      <c r="DU61" s="51"/>
      <c r="DV61" s="61" t="s">
        <v>173</v>
      </c>
      <c r="DW61" s="61" t="s">
        <v>174</v>
      </c>
      <c r="EL61" s="60" t="s">
        <v>173</v>
      </c>
      <c r="EM61" s="102" t="s">
        <v>175</v>
      </c>
      <c r="EN61" s="103"/>
    </row>
    <row r="62" spans="1:144" ht="11.25" customHeight="1">
      <c r="A62" s="426"/>
      <c r="B62" s="372"/>
      <c r="C62" s="372"/>
      <c r="D62" s="372"/>
      <c r="E62" s="372"/>
      <c r="F62" s="372"/>
      <c r="G62" s="430" t="s">
        <v>114</v>
      </c>
      <c r="H62" s="431"/>
      <c r="I62" s="431"/>
      <c r="J62" s="431"/>
      <c r="K62" s="431"/>
      <c r="L62" s="432"/>
      <c r="M62" s="571" t="str">
        <f>IF(ISBLANK(VLOOKUP("政令使用人",daisei,3,FALSE)),"",VLOOKUP("政令使用人",daisei,3,FALSE))</f>
        <v/>
      </c>
      <c r="N62" s="571"/>
      <c r="O62" s="571"/>
      <c r="P62" s="571"/>
      <c r="Q62" s="571"/>
      <c r="R62" s="571"/>
      <c r="S62" s="571"/>
      <c r="T62" s="571"/>
      <c r="U62" s="571"/>
      <c r="V62" s="571"/>
      <c r="W62" s="571"/>
      <c r="X62" s="571"/>
      <c r="Y62" s="571"/>
      <c r="Z62" s="571"/>
      <c r="AA62" s="571"/>
      <c r="AB62" s="571"/>
      <c r="AC62" s="572"/>
      <c r="AD62" s="553"/>
      <c r="AE62" s="554"/>
      <c r="AF62" s="559"/>
      <c r="AG62" s="436"/>
      <c r="AH62" s="436"/>
      <c r="AI62" s="436"/>
      <c r="AJ62" s="562"/>
      <c r="AK62" s="562"/>
      <c r="AL62" s="562"/>
      <c r="AM62" s="562"/>
      <c r="AN62" s="372"/>
      <c r="AO62" s="372"/>
      <c r="AP62" s="562"/>
      <c r="AQ62" s="562"/>
      <c r="AR62" s="373"/>
      <c r="AS62" s="373"/>
      <c r="AT62" s="562"/>
      <c r="AU62" s="562"/>
      <c r="AV62" s="373"/>
      <c r="AW62" s="564"/>
      <c r="AX62" s="618"/>
      <c r="AY62" s="557"/>
      <c r="AZ62" s="558"/>
      <c r="BA62" s="569"/>
      <c r="DU62" s="51"/>
      <c r="DV62" s="61" t="s">
        <v>176</v>
      </c>
      <c r="DW62" s="61" t="s">
        <v>177</v>
      </c>
      <c r="EL62" s="60" t="s">
        <v>176</v>
      </c>
      <c r="EM62" s="102" t="s">
        <v>178</v>
      </c>
      <c r="EN62" s="103"/>
    </row>
    <row r="63" spans="1:144" ht="11.25" customHeight="1">
      <c r="A63" s="426"/>
      <c r="B63" s="372"/>
      <c r="C63" s="372"/>
      <c r="D63" s="372"/>
      <c r="E63" s="372"/>
      <c r="F63" s="372"/>
      <c r="G63" s="430"/>
      <c r="H63" s="431"/>
      <c r="I63" s="431"/>
      <c r="J63" s="431"/>
      <c r="K63" s="431"/>
      <c r="L63" s="432"/>
      <c r="M63" s="571"/>
      <c r="N63" s="571"/>
      <c r="O63" s="571"/>
      <c r="P63" s="571"/>
      <c r="Q63" s="571"/>
      <c r="R63" s="571"/>
      <c r="S63" s="571"/>
      <c r="T63" s="571"/>
      <c r="U63" s="571"/>
      <c r="V63" s="571"/>
      <c r="W63" s="571"/>
      <c r="X63" s="571"/>
      <c r="Y63" s="571"/>
      <c r="Z63" s="571"/>
      <c r="AA63" s="571"/>
      <c r="AB63" s="571"/>
      <c r="AC63" s="572"/>
      <c r="AD63" s="455" t="s">
        <v>83</v>
      </c>
      <c r="AE63" s="371"/>
      <c r="AF63" s="453"/>
      <c r="AG63" s="508" t="str">
        <f>VLOOKUP("政令使用人",daisei,19,FALSE)&amp;""</f>
        <v/>
      </c>
      <c r="AH63" s="504"/>
      <c r="AI63" s="504"/>
      <c r="AJ63" s="504"/>
      <c r="AK63" s="504"/>
      <c r="AL63" s="504"/>
      <c r="AM63" s="504"/>
      <c r="AN63" s="504"/>
      <c r="AO63" s="504"/>
      <c r="AP63" s="504"/>
      <c r="AQ63" s="504"/>
      <c r="AR63" s="504"/>
      <c r="AS63" s="504"/>
      <c r="AT63" s="504"/>
      <c r="AU63" s="504"/>
      <c r="AV63" s="504"/>
      <c r="AW63" s="505"/>
      <c r="AX63" s="618"/>
      <c r="AY63" s="557"/>
      <c r="AZ63" s="558"/>
      <c r="BA63" s="569"/>
      <c r="DU63" s="51"/>
      <c r="DV63" s="61" t="s">
        <v>179</v>
      </c>
      <c r="DW63" s="61" t="s">
        <v>180</v>
      </c>
      <c r="EL63" s="60" t="s">
        <v>179</v>
      </c>
      <c r="EM63" s="102" t="s">
        <v>181</v>
      </c>
      <c r="EN63" s="103"/>
    </row>
    <row r="64" spans="1:144" ht="11.25" customHeight="1">
      <c r="A64" s="426"/>
      <c r="B64" s="372"/>
      <c r="C64" s="372"/>
      <c r="D64" s="372"/>
      <c r="E64" s="372"/>
      <c r="F64" s="372"/>
      <c r="G64" s="430"/>
      <c r="H64" s="431"/>
      <c r="I64" s="431"/>
      <c r="J64" s="431"/>
      <c r="K64" s="431"/>
      <c r="L64" s="432"/>
      <c r="M64" s="573"/>
      <c r="N64" s="573"/>
      <c r="O64" s="573"/>
      <c r="P64" s="573"/>
      <c r="Q64" s="573"/>
      <c r="R64" s="573"/>
      <c r="S64" s="573"/>
      <c r="T64" s="573"/>
      <c r="U64" s="573"/>
      <c r="V64" s="573"/>
      <c r="W64" s="573"/>
      <c r="X64" s="573"/>
      <c r="Y64" s="573"/>
      <c r="Z64" s="573"/>
      <c r="AA64" s="573"/>
      <c r="AB64" s="573"/>
      <c r="AC64" s="574"/>
      <c r="AD64" s="457"/>
      <c r="AE64" s="373"/>
      <c r="AF64" s="564"/>
      <c r="AG64" s="575"/>
      <c r="AH64" s="562"/>
      <c r="AI64" s="562"/>
      <c r="AJ64" s="562"/>
      <c r="AK64" s="562"/>
      <c r="AL64" s="562"/>
      <c r="AM64" s="562"/>
      <c r="AN64" s="562"/>
      <c r="AO64" s="562"/>
      <c r="AP64" s="562"/>
      <c r="AQ64" s="562"/>
      <c r="AR64" s="562"/>
      <c r="AS64" s="562"/>
      <c r="AT64" s="562"/>
      <c r="AU64" s="562"/>
      <c r="AV64" s="562"/>
      <c r="AW64" s="576"/>
      <c r="AX64" s="619"/>
      <c r="AY64" s="559"/>
      <c r="AZ64" s="436"/>
      <c r="BA64" s="570"/>
      <c r="DU64" s="51"/>
      <c r="DV64" s="61" t="s">
        <v>182</v>
      </c>
      <c r="DW64" s="61" t="s">
        <v>183</v>
      </c>
      <c r="EL64" s="60" t="s">
        <v>182</v>
      </c>
      <c r="EM64" s="102" t="s">
        <v>184</v>
      </c>
      <c r="EN64" s="103"/>
    </row>
    <row r="65" spans="1:144" ht="11.25" customHeight="1">
      <c r="A65" s="426"/>
      <c r="B65" s="372"/>
      <c r="C65" s="372"/>
      <c r="D65" s="372"/>
      <c r="E65" s="372"/>
      <c r="F65" s="372"/>
      <c r="G65" s="585" t="s">
        <v>131</v>
      </c>
      <c r="H65" s="431"/>
      <c r="I65" s="431"/>
      <c r="J65" s="431"/>
      <c r="K65" s="431"/>
      <c r="L65" s="432"/>
      <c r="M65" s="620" t="s">
        <v>132</v>
      </c>
      <c r="N65" s="620"/>
      <c r="O65" s="593" t="str">
        <f>VLOOKUP("政令使用人",daisei,12,FALSE)&amp;""</f>
        <v/>
      </c>
      <c r="P65" s="593"/>
      <c r="Q65" s="593"/>
      <c r="R65" s="593"/>
      <c r="S65" s="593"/>
      <c r="T65" s="593"/>
      <c r="U65" s="593"/>
      <c r="V65" s="593"/>
      <c r="W65" s="498"/>
      <c r="X65" s="498"/>
      <c r="Y65" s="498"/>
      <c r="Z65" s="498"/>
      <c r="AA65" s="498"/>
      <c r="AB65" s="498"/>
      <c r="AC65" s="498"/>
      <c r="AD65" s="498"/>
      <c r="AE65" s="498"/>
      <c r="AF65" s="498"/>
      <c r="AG65" s="498"/>
      <c r="AH65" s="498"/>
      <c r="AI65" s="498"/>
      <c r="AJ65" s="498"/>
      <c r="AK65" s="498"/>
      <c r="AL65" s="498"/>
      <c r="AM65" s="498"/>
      <c r="AN65" s="498"/>
      <c r="AO65" s="498"/>
      <c r="AP65" s="498"/>
      <c r="AQ65" s="498"/>
      <c r="AR65" s="498"/>
      <c r="AS65" s="498"/>
      <c r="AT65" s="498"/>
      <c r="AU65" s="498"/>
      <c r="AV65" s="498"/>
      <c r="AW65" s="498"/>
      <c r="AX65" s="498"/>
      <c r="AY65" s="498"/>
      <c r="AZ65" s="498"/>
      <c r="BA65" s="499"/>
      <c r="DU65" s="51"/>
      <c r="DV65" s="61" t="s">
        <v>185</v>
      </c>
      <c r="DW65" s="61" t="s">
        <v>186</v>
      </c>
      <c r="EL65" s="60" t="s">
        <v>185</v>
      </c>
      <c r="EM65" s="102" t="s">
        <v>187</v>
      </c>
      <c r="EN65" s="103"/>
    </row>
    <row r="66" spans="1:144" ht="11.25" customHeight="1">
      <c r="A66" s="426"/>
      <c r="B66" s="372"/>
      <c r="C66" s="372"/>
      <c r="D66" s="372"/>
      <c r="E66" s="372"/>
      <c r="F66" s="372"/>
      <c r="G66" s="430"/>
      <c r="H66" s="431"/>
      <c r="I66" s="431"/>
      <c r="J66" s="431"/>
      <c r="K66" s="431"/>
      <c r="L66" s="432"/>
      <c r="M66" s="487" t="str">
        <f>IF(ISBLANK(VLOOKUP("政令使用人",daisei,11,FALSE)),VLOOKUP("政令使用人",daisei,13,FALSE)&amp;VLOOKUP("政令使用人",daisei,14,FALSE)&amp;VLOOKUP("政令使用人",daisei,15,FALSE)&amp;VLOOKUP("政令使用人",daisei,16,FALSE)&amp;"　"&amp;VLOOKUP("政令使用人",daisei,17,FALSE),VLOOKUP("政令使用人",daisei,18,FALSE))</f>
        <v>　</v>
      </c>
      <c r="N66" s="488"/>
      <c r="O66" s="488"/>
      <c r="P66" s="488"/>
      <c r="Q66" s="488"/>
      <c r="R66" s="488"/>
      <c r="S66" s="488"/>
      <c r="T66" s="488"/>
      <c r="U66" s="488"/>
      <c r="V66" s="488"/>
      <c r="W66" s="488"/>
      <c r="X66" s="488"/>
      <c r="Y66" s="488"/>
      <c r="Z66" s="488"/>
      <c r="AA66" s="488"/>
      <c r="AB66" s="488"/>
      <c r="AC66" s="488"/>
      <c r="AD66" s="488"/>
      <c r="AE66" s="488"/>
      <c r="AF66" s="488"/>
      <c r="AG66" s="488"/>
      <c r="AH66" s="488"/>
      <c r="AI66" s="488"/>
      <c r="AJ66" s="488"/>
      <c r="AK66" s="488"/>
      <c r="AL66" s="488"/>
      <c r="AM66" s="488"/>
      <c r="AN66" s="488"/>
      <c r="AO66" s="488"/>
      <c r="AP66" s="488"/>
      <c r="AQ66" s="488"/>
      <c r="AR66" s="488"/>
      <c r="AS66" s="488"/>
      <c r="AT66" s="488"/>
      <c r="AU66" s="488"/>
      <c r="AV66" s="488"/>
      <c r="AW66" s="488"/>
      <c r="AX66" s="488"/>
      <c r="AY66" s="488"/>
      <c r="AZ66" s="488"/>
      <c r="BA66" s="489"/>
      <c r="DU66" s="51"/>
      <c r="DV66" s="61" t="s">
        <v>188</v>
      </c>
      <c r="DW66" s="61" t="s">
        <v>189</v>
      </c>
      <c r="EL66" s="60" t="s">
        <v>188</v>
      </c>
      <c r="EM66" s="102" t="s">
        <v>190</v>
      </c>
      <c r="EN66" s="103"/>
    </row>
    <row r="67" spans="1:144" ht="11.25" customHeight="1">
      <c r="A67" s="415"/>
      <c r="B67" s="416"/>
      <c r="C67" s="416"/>
      <c r="D67" s="416"/>
      <c r="E67" s="416"/>
      <c r="F67" s="416"/>
      <c r="G67" s="443"/>
      <c r="H67" s="444"/>
      <c r="I67" s="444"/>
      <c r="J67" s="444"/>
      <c r="K67" s="444"/>
      <c r="L67" s="445"/>
      <c r="M67" s="490"/>
      <c r="N67" s="491"/>
      <c r="O67" s="491"/>
      <c r="P67" s="491"/>
      <c r="Q67" s="491"/>
      <c r="R67" s="491"/>
      <c r="S67" s="491"/>
      <c r="T67" s="491"/>
      <c r="U67" s="491"/>
      <c r="V67" s="491"/>
      <c r="W67" s="491"/>
      <c r="X67" s="491"/>
      <c r="Y67" s="491"/>
      <c r="Z67" s="491"/>
      <c r="AA67" s="491"/>
      <c r="AB67" s="491"/>
      <c r="AC67" s="491"/>
      <c r="AD67" s="491"/>
      <c r="AE67" s="491"/>
      <c r="AF67" s="491"/>
      <c r="AG67" s="491"/>
      <c r="AH67" s="491"/>
      <c r="AI67" s="491"/>
      <c r="AJ67" s="491"/>
      <c r="AK67" s="491"/>
      <c r="AL67" s="491"/>
      <c r="AM67" s="491"/>
      <c r="AN67" s="488"/>
      <c r="AO67" s="488"/>
      <c r="AP67" s="491"/>
      <c r="AQ67" s="491"/>
      <c r="AR67" s="491"/>
      <c r="AS67" s="491"/>
      <c r="AT67" s="491"/>
      <c r="AU67" s="491"/>
      <c r="AV67" s="491"/>
      <c r="AW67" s="491"/>
      <c r="AX67" s="491"/>
      <c r="AY67" s="491"/>
      <c r="AZ67" s="491"/>
      <c r="BA67" s="492"/>
      <c r="DU67" s="51"/>
      <c r="DV67" s="61" t="s">
        <v>191</v>
      </c>
      <c r="DW67" s="61" t="s">
        <v>192</v>
      </c>
      <c r="EL67" s="60" t="s">
        <v>193</v>
      </c>
      <c r="EM67" s="102" t="s">
        <v>194</v>
      </c>
      <c r="EN67" s="103"/>
    </row>
    <row r="68" spans="1:144" ht="9" customHeight="1">
      <c r="A68" s="512" t="s">
        <v>195</v>
      </c>
      <c r="B68" s="513"/>
      <c r="C68" s="513"/>
      <c r="D68" s="513"/>
      <c r="E68" s="513"/>
      <c r="F68" s="514"/>
      <c r="G68" s="537" t="s">
        <v>56</v>
      </c>
      <c r="H68" s="606"/>
      <c r="I68" s="606"/>
      <c r="J68" s="606"/>
      <c r="K68" s="606"/>
      <c r="L68" s="607"/>
      <c r="M68" s="543" t="str">
        <f>IF(ISBLANK(VLOOKUP("専任取引士1",sentori,4,FALSE)),"",VLOOKUP("専任取引士1",sentori,4,FALSE))</f>
        <v/>
      </c>
      <c r="N68" s="544"/>
      <c r="O68" s="544"/>
      <c r="P68" s="544"/>
      <c r="Q68" s="544"/>
      <c r="R68" s="544"/>
      <c r="S68" s="544"/>
      <c r="T68" s="544"/>
      <c r="U68" s="544"/>
      <c r="V68" s="544"/>
      <c r="W68" s="544"/>
      <c r="X68" s="544"/>
      <c r="Y68" s="544"/>
      <c r="Z68" s="544"/>
      <c r="AA68" s="544"/>
      <c r="AB68" s="544"/>
      <c r="AC68" s="545"/>
      <c r="AD68" s="549" t="s">
        <v>196</v>
      </c>
      <c r="AE68" s="550"/>
      <c r="AF68" s="555" t="str">
        <f>IF(ISBLANK(VLOOKUP("専任取引士1",sentori,8,FALSE)),"",TEXT(VLOOKUP("専任取引士1",sentori,8,FALSE),"ggg"))</f>
        <v/>
      </c>
      <c r="AG68" s="556"/>
      <c r="AH68" s="556"/>
      <c r="AI68" s="556"/>
      <c r="AJ68" s="560" t="str">
        <f>IF(ISBLANK(VLOOKUP("専任取引士1",sentori,8,FALSE)),"",TEXT(VLOOKUP("専任取引士1",sentori,8,FALSE),"e"))</f>
        <v/>
      </c>
      <c r="AK68" s="560"/>
      <c r="AL68" s="560"/>
      <c r="AM68" s="560"/>
      <c r="AN68" s="439" t="s">
        <v>197</v>
      </c>
      <c r="AO68" s="439"/>
      <c r="AP68" s="560" t="str">
        <f>IF(ISBLANK(VLOOKUP("専任取引士1",sentori,8,FALSE)),"",MONTH(VLOOKUP("専任取引士1",sentori,8,FALSE)))</f>
        <v/>
      </c>
      <c r="AQ68" s="560"/>
      <c r="AR68" s="439" t="s">
        <v>198</v>
      </c>
      <c r="AS68" s="439"/>
      <c r="AT68" s="560" t="str">
        <f>IF(ISBLANK(VLOOKUP("専任取引士1",sentori,8,FALSE)),"",DAY(VLOOKUP("専任取引士1",sentori,8,FALSE)))</f>
        <v/>
      </c>
      <c r="AU68" s="560"/>
      <c r="AV68" s="439" t="s">
        <v>199</v>
      </c>
      <c r="AW68" s="563"/>
      <c r="AX68" s="617" t="s">
        <v>200</v>
      </c>
      <c r="AY68" s="555" t="str">
        <f>LEFT(VLOOKUP("専任取引士1",sentori,7,FALSE),1)</f>
        <v/>
      </c>
      <c r="AZ68" s="556"/>
      <c r="BA68" s="568"/>
      <c r="DU68" s="51"/>
      <c r="DV68" s="61" t="s">
        <v>201</v>
      </c>
      <c r="DW68" s="61" t="s">
        <v>202</v>
      </c>
      <c r="EL68" s="60" t="s">
        <v>191</v>
      </c>
      <c r="EM68" s="102" t="s">
        <v>203</v>
      </c>
      <c r="EN68" s="103"/>
    </row>
    <row r="69" spans="1:144" ht="9" customHeight="1">
      <c r="A69" s="515"/>
      <c r="B69" s="516"/>
      <c r="C69" s="516"/>
      <c r="D69" s="516"/>
      <c r="E69" s="516"/>
      <c r="F69" s="517"/>
      <c r="G69" s="457"/>
      <c r="H69" s="373"/>
      <c r="I69" s="373"/>
      <c r="J69" s="373"/>
      <c r="K69" s="373"/>
      <c r="L69" s="483"/>
      <c r="M69" s="546"/>
      <c r="N69" s="547"/>
      <c r="O69" s="547"/>
      <c r="P69" s="547"/>
      <c r="Q69" s="547"/>
      <c r="R69" s="547"/>
      <c r="S69" s="547"/>
      <c r="T69" s="547"/>
      <c r="U69" s="547"/>
      <c r="V69" s="547"/>
      <c r="W69" s="547"/>
      <c r="X69" s="547"/>
      <c r="Y69" s="547"/>
      <c r="Z69" s="547"/>
      <c r="AA69" s="547"/>
      <c r="AB69" s="547"/>
      <c r="AC69" s="548"/>
      <c r="AD69" s="551"/>
      <c r="AE69" s="552"/>
      <c r="AF69" s="557"/>
      <c r="AG69" s="558"/>
      <c r="AH69" s="558"/>
      <c r="AI69" s="558"/>
      <c r="AJ69" s="561"/>
      <c r="AK69" s="561"/>
      <c r="AL69" s="561"/>
      <c r="AM69" s="561"/>
      <c r="AN69" s="372"/>
      <c r="AO69" s="372"/>
      <c r="AP69" s="561"/>
      <c r="AQ69" s="561"/>
      <c r="AR69" s="372"/>
      <c r="AS69" s="372"/>
      <c r="AT69" s="561"/>
      <c r="AU69" s="561"/>
      <c r="AV69" s="372"/>
      <c r="AW69" s="454"/>
      <c r="AX69" s="618"/>
      <c r="AY69" s="557"/>
      <c r="AZ69" s="558"/>
      <c r="BA69" s="569"/>
      <c r="DU69" s="51"/>
      <c r="DV69" s="61" t="s">
        <v>204</v>
      </c>
      <c r="DW69" s="61" t="s">
        <v>205</v>
      </c>
      <c r="EL69" s="60" t="s">
        <v>201</v>
      </c>
      <c r="EM69" s="102" t="s">
        <v>206</v>
      </c>
      <c r="EN69" s="103"/>
    </row>
    <row r="70" spans="1:144" ht="11.25" customHeight="1">
      <c r="A70" s="515"/>
      <c r="B70" s="516"/>
      <c r="C70" s="516"/>
      <c r="D70" s="516"/>
      <c r="E70" s="516"/>
      <c r="F70" s="517"/>
      <c r="G70" s="430" t="s">
        <v>114</v>
      </c>
      <c r="H70" s="431"/>
      <c r="I70" s="431"/>
      <c r="J70" s="431"/>
      <c r="K70" s="431"/>
      <c r="L70" s="432"/>
      <c r="M70" s="571" t="str">
        <f>IF(ISBLANK(VLOOKUP("専任取引士1",sentori,3,FALSE)),"",VLOOKUP("専任取引士1",sentori,3,FALSE))</f>
        <v/>
      </c>
      <c r="N70" s="571"/>
      <c r="O70" s="571"/>
      <c r="P70" s="571"/>
      <c r="Q70" s="571"/>
      <c r="R70" s="571"/>
      <c r="S70" s="571"/>
      <c r="T70" s="571"/>
      <c r="U70" s="571"/>
      <c r="V70" s="571"/>
      <c r="W70" s="571"/>
      <c r="X70" s="571"/>
      <c r="Y70" s="571"/>
      <c r="Z70" s="571"/>
      <c r="AA70" s="571"/>
      <c r="AB70" s="571"/>
      <c r="AC70" s="572"/>
      <c r="AD70" s="553"/>
      <c r="AE70" s="554"/>
      <c r="AF70" s="559"/>
      <c r="AG70" s="436"/>
      <c r="AH70" s="436"/>
      <c r="AI70" s="436"/>
      <c r="AJ70" s="562"/>
      <c r="AK70" s="562"/>
      <c r="AL70" s="562"/>
      <c r="AM70" s="562"/>
      <c r="AN70" s="373"/>
      <c r="AO70" s="373"/>
      <c r="AP70" s="562"/>
      <c r="AQ70" s="562"/>
      <c r="AR70" s="373"/>
      <c r="AS70" s="373"/>
      <c r="AT70" s="562"/>
      <c r="AU70" s="562"/>
      <c r="AV70" s="373"/>
      <c r="AW70" s="564"/>
      <c r="AX70" s="618"/>
      <c r="AY70" s="557"/>
      <c r="AZ70" s="558"/>
      <c r="BA70" s="569"/>
      <c r="DU70" s="51"/>
      <c r="DV70" s="61" t="s">
        <v>207</v>
      </c>
      <c r="DW70" s="61" t="s">
        <v>208</v>
      </c>
      <c r="EL70" s="60" t="s">
        <v>204</v>
      </c>
      <c r="EM70" s="102" t="s">
        <v>209</v>
      </c>
      <c r="EN70" s="103"/>
    </row>
    <row r="71" spans="1:144" ht="11.25" customHeight="1">
      <c r="A71" s="515"/>
      <c r="B71" s="516"/>
      <c r="C71" s="516"/>
      <c r="D71" s="516"/>
      <c r="E71" s="516"/>
      <c r="F71" s="517"/>
      <c r="G71" s="430"/>
      <c r="H71" s="431"/>
      <c r="I71" s="431"/>
      <c r="J71" s="431"/>
      <c r="K71" s="431"/>
      <c r="L71" s="432"/>
      <c r="M71" s="571"/>
      <c r="N71" s="571"/>
      <c r="O71" s="571"/>
      <c r="P71" s="571"/>
      <c r="Q71" s="571"/>
      <c r="R71" s="571"/>
      <c r="S71" s="571"/>
      <c r="T71" s="571"/>
      <c r="U71" s="571"/>
      <c r="V71" s="571"/>
      <c r="W71" s="571"/>
      <c r="X71" s="571"/>
      <c r="Y71" s="571"/>
      <c r="Z71" s="571"/>
      <c r="AA71" s="571"/>
      <c r="AB71" s="571"/>
      <c r="AC71" s="572"/>
      <c r="AD71" s="455" t="s">
        <v>210</v>
      </c>
      <c r="AE71" s="371"/>
      <c r="AF71" s="453"/>
      <c r="AG71" s="508" t="str">
        <f>VLOOKUP("専任取引士1",sentori,19,FALSE)&amp;""</f>
        <v/>
      </c>
      <c r="AH71" s="504"/>
      <c r="AI71" s="504"/>
      <c r="AJ71" s="504"/>
      <c r="AK71" s="504"/>
      <c r="AL71" s="504"/>
      <c r="AM71" s="504"/>
      <c r="AN71" s="504"/>
      <c r="AO71" s="504"/>
      <c r="AP71" s="504"/>
      <c r="AQ71" s="504"/>
      <c r="AR71" s="504"/>
      <c r="AS71" s="504"/>
      <c r="AT71" s="504"/>
      <c r="AU71" s="504"/>
      <c r="AV71" s="504"/>
      <c r="AW71" s="505"/>
      <c r="AX71" s="618"/>
      <c r="AY71" s="557"/>
      <c r="AZ71" s="558"/>
      <c r="BA71" s="569"/>
      <c r="DU71" s="51"/>
      <c r="DV71" s="61" t="s">
        <v>211</v>
      </c>
      <c r="DW71" s="61" t="s">
        <v>212</v>
      </c>
      <c r="EL71" s="60" t="s">
        <v>207</v>
      </c>
      <c r="EM71" s="102" t="s">
        <v>213</v>
      </c>
      <c r="EN71" s="103"/>
    </row>
    <row r="72" spans="1:144" ht="11.25" customHeight="1">
      <c r="A72" s="515"/>
      <c r="B72" s="516"/>
      <c r="C72" s="516"/>
      <c r="D72" s="516"/>
      <c r="E72" s="516"/>
      <c r="F72" s="517"/>
      <c r="G72" s="430"/>
      <c r="H72" s="431"/>
      <c r="I72" s="431"/>
      <c r="J72" s="431"/>
      <c r="K72" s="431"/>
      <c r="L72" s="432"/>
      <c r="M72" s="573"/>
      <c r="N72" s="573"/>
      <c r="O72" s="573"/>
      <c r="P72" s="573"/>
      <c r="Q72" s="573"/>
      <c r="R72" s="573"/>
      <c r="S72" s="573"/>
      <c r="T72" s="573"/>
      <c r="U72" s="573"/>
      <c r="V72" s="573"/>
      <c r="W72" s="573"/>
      <c r="X72" s="573"/>
      <c r="Y72" s="573"/>
      <c r="Z72" s="573"/>
      <c r="AA72" s="573"/>
      <c r="AB72" s="573"/>
      <c r="AC72" s="574"/>
      <c r="AD72" s="457"/>
      <c r="AE72" s="373"/>
      <c r="AF72" s="564"/>
      <c r="AG72" s="575"/>
      <c r="AH72" s="562"/>
      <c r="AI72" s="562"/>
      <c r="AJ72" s="562"/>
      <c r="AK72" s="562"/>
      <c r="AL72" s="562"/>
      <c r="AM72" s="562"/>
      <c r="AN72" s="562"/>
      <c r="AO72" s="562"/>
      <c r="AP72" s="562"/>
      <c r="AQ72" s="562"/>
      <c r="AR72" s="562"/>
      <c r="AS72" s="562"/>
      <c r="AT72" s="562"/>
      <c r="AU72" s="562"/>
      <c r="AV72" s="562"/>
      <c r="AW72" s="576"/>
      <c r="AX72" s="619"/>
      <c r="AY72" s="559"/>
      <c r="AZ72" s="436"/>
      <c r="BA72" s="570"/>
      <c r="DU72" s="51"/>
      <c r="DV72" s="61" t="s">
        <v>214</v>
      </c>
      <c r="DW72" s="61" t="s">
        <v>215</v>
      </c>
      <c r="EL72" s="60" t="s">
        <v>211</v>
      </c>
      <c r="EM72" s="102" t="s">
        <v>216</v>
      </c>
      <c r="EN72" s="103"/>
    </row>
    <row r="73" spans="1:144" ht="11.25" customHeight="1">
      <c r="A73" s="515"/>
      <c r="B73" s="516"/>
      <c r="C73" s="516"/>
      <c r="D73" s="516"/>
      <c r="E73" s="516"/>
      <c r="F73" s="517"/>
      <c r="G73" s="585" t="s">
        <v>131</v>
      </c>
      <c r="H73" s="431"/>
      <c r="I73" s="431"/>
      <c r="J73" s="431"/>
      <c r="K73" s="431"/>
      <c r="L73" s="432"/>
      <c r="M73" s="652" t="s">
        <v>217</v>
      </c>
      <c r="N73" s="497"/>
      <c r="O73" s="593" t="str">
        <f>VLOOKUP("専任取引士1",sentori,12,FALSE)&amp;""</f>
        <v/>
      </c>
      <c r="P73" s="593"/>
      <c r="Q73" s="593"/>
      <c r="R73" s="593"/>
      <c r="S73" s="593"/>
      <c r="T73" s="593"/>
      <c r="U73" s="593"/>
      <c r="V73" s="593"/>
      <c r="W73" s="498"/>
      <c r="X73" s="498"/>
      <c r="Y73" s="498"/>
      <c r="Z73" s="498"/>
      <c r="AA73" s="498"/>
      <c r="AB73" s="498"/>
      <c r="AC73" s="498"/>
      <c r="AD73" s="498"/>
      <c r="AE73" s="498"/>
      <c r="AF73" s="498"/>
      <c r="AG73" s="498"/>
      <c r="AH73" s="498"/>
      <c r="AI73" s="498"/>
      <c r="AJ73" s="498"/>
      <c r="AK73" s="498"/>
      <c r="AL73" s="498"/>
      <c r="AM73" s="498"/>
      <c r="AN73" s="498"/>
      <c r="AO73" s="498"/>
      <c r="AP73" s="498"/>
      <c r="AQ73" s="498"/>
      <c r="AR73" s="498"/>
      <c r="AS73" s="498"/>
      <c r="AT73" s="498"/>
      <c r="AU73" s="498"/>
      <c r="AV73" s="498"/>
      <c r="AW73" s="498"/>
      <c r="AX73" s="498"/>
      <c r="AY73" s="498"/>
      <c r="AZ73" s="498"/>
      <c r="BA73" s="499"/>
      <c r="DU73" s="51"/>
      <c r="DV73" s="61" t="s">
        <v>218</v>
      </c>
      <c r="DW73" s="61" t="s">
        <v>219</v>
      </c>
      <c r="EL73" s="60" t="s">
        <v>214</v>
      </c>
      <c r="EM73" s="102" t="s">
        <v>220</v>
      </c>
      <c r="EN73" s="103"/>
    </row>
    <row r="74" spans="1:144" ht="11.25" customHeight="1">
      <c r="A74" s="515"/>
      <c r="B74" s="516"/>
      <c r="C74" s="516"/>
      <c r="D74" s="516"/>
      <c r="E74" s="516"/>
      <c r="F74" s="517"/>
      <c r="G74" s="430"/>
      <c r="H74" s="431"/>
      <c r="I74" s="431"/>
      <c r="J74" s="431"/>
      <c r="K74" s="431"/>
      <c r="L74" s="432"/>
      <c r="M74" s="487" t="str">
        <f>IF(ISBLANK(VLOOKUP("専任取引士1",sentori,11,FALSE)),VLOOKUP("専任取引士1",sentori,13,FALSE)&amp;VLOOKUP("専任取引士1",sentori,14,FALSE)&amp;VLOOKUP("専任取引士1",sentori,15,FALSE)&amp;VLOOKUP("専任取引士1",sentori,16,FALSE)&amp;"　"&amp;VLOOKUP("専任取引士1",sentori,17,FALSE),VLOOKUP("専任取引士1",sentori,18,FALSE))</f>
        <v>　</v>
      </c>
      <c r="N74" s="488"/>
      <c r="O74" s="488"/>
      <c r="P74" s="488"/>
      <c r="Q74" s="488"/>
      <c r="R74" s="488"/>
      <c r="S74" s="488"/>
      <c r="T74" s="488"/>
      <c r="U74" s="488"/>
      <c r="V74" s="488"/>
      <c r="W74" s="488"/>
      <c r="X74" s="488"/>
      <c r="Y74" s="488"/>
      <c r="Z74" s="488"/>
      <c r="AA74" s="488"/>
      <c r="AB74" s="488"/>
      <c r="AC74" s="488"/>
      <c r="AD74" s="488"/>
      <c r="AE74" s="488"/>
      <c r="AF74" s="488"/>
      <c r="AG74" s="488"/>
      <c r="AH74" s="488"/>
      <c r="AI74" s="488"/>
      <c r="AJ74" s="488"/>
      <c r="AK74" s="488"/>
      <c r="AL74" s="488"/>
      <c r="AM74" s="488"/>
      <c r="AN74" s="488"/>
      <c r="AO74" s="488"/>
      <c r="AP74" s="488"/>
      <c r="AQ74" s="488"/>
      <c r="AR74" s="488"/>
      <c r="AS74" s="488"/>
      <c r="AT74" s="488"/>
      <c r="AU74" s="488"/>
      <c r="AV74" s="488"/>
      <c r="AW74" s="488"/>
      <c r="AX74" s="488"/>
      <c r="AY74" s="488"/>
      <c r="AZ74" s="488"/>
      <c r="BA74" s="489"/>
      <c r="DU74" s="51"/>
      <c r="DV74" s="61" t="s">
        <v>221</v>
      </c>
      <c r="DW74" s="61" t="s">
        <v>222</v>
      </c>
      <c r="EL74" s="60" t="s">
        <v>218</v>
      </c>
      <c r="EM74" s="102" t="s">
        <v>223</v>
      </c>
      <c r="EN74" s="103"/>
    </row>
    <row r="75" spans="1:144" ht="11.25" customHeight="1">
      <c r="A75" s="515"/>
      <c r="B75" s="516"/>
      <c r="C75" s="516"/>
      <c r="D75" s="516"/>
      <c r="E75" s="516"/>
      <c r="F75" s="517"/>
      <c r="G75" s="430"/>
      <c r="H75" s="431"/>
      <c r="I75" s="431"/>
      <c r="J75" s="431"/>
      <c r="K75" s="431"/>
      <c r="L75" s="432"/>
      <c r="M75" s="490"/>
      <c r="N75" s="491"/>
      <c r="O75" s="491"/>
      <c r="P75" s="491"/>
      <c r="Q75" s="491"/>
      <c r="R75" s="491"/>
      <c r="S75" s="491"/>
      <c r="T75" s="491"/>
      <c r="U75" s="491"/>
      <c r="V75" s="491"/>
      <c r="W75" s="491"/>
      <c r="X75" s="491"/>
      <c r="Y75" s="491"/>
      <c r="Z75" s="491"/>
      <c r="AA75" s="491"/>
      <c r="AB75" s="491"/>
      <c r="AC75" s="491"/>
      <c r="AD75" s="491"/>
      <c r="AE75" s="491"/>
      <c r="AF75" s="491"/>
      <c r="AG75" s="491"/>
      <c r="AH75" s="491"/>
      <c r="AI75" s="491"/>
      <c r="AJ75" s="491"/>
      <c r="AK75" s="491"/>
      <c r="AL75" s="491"/>
      <c r="AM75" s="491"/>
      <c r="AN75" s="491"/>
      <c r="AO75" s="491"/>
      <c r="AP75" s="491"/>
      <c r="AQ75" s="491"/>
      <c r="AR75" s="491"/>
      <c r="AS75" s="491"/>
      <c r="AT75" s="491"/>
      <c r="AU75" s="491"/>
      <c r="AV75" s="491"/>
      <c r="AW75" s="491"/>
      <c r="AX75" s="491"/>
      <c r="AY75" s="491"/>
      <c r="AZ75" s="491"/>
      <c r="BA75" s="492"/>
      <c r="DU75" s="51"/>
      <c r="DV75" s="61" t="s">
        <v>224</v>
      </c>
      <c r="DW75" s="61" t="s">
        <v>225</v>
      </c>
      <c r="EL75" s="60" t="s">
        <v>221</v>
      </c>
      <c r="EM75" s="102" t="s">
        <v>226</v>
      </c>
      <c r="EN75" s="103"/>
    </row>
    <row r="76" spans="1:144" ht="11.25" customHeight="1">
      <c r="A76" s="515"/>
      <c r="B76" s="516"/>
      <c r="C76" s="516"/>
      <c r="D76" s="516"/>
      <c r="E76" s="516"/>
      <c r="F76" s="517"/>
      <c r="G76" s="457" t="s">
        <v>227</v>
      </c>
      <c r="H76" s="373"/>
      <c r="I76" s="373"/>
      <c r="J76" s="373"/>
      <c r="K76" s="373"/>
      <c r="L76" s="483"/>
      <c r="M76" s="372" t="s">
        <v>27</v>
      </c>
      <c r="N76" s="558" t="str">
        <f>IF(ISBLANK(VLOOKUP("専任取引士1",sentori,20,FALSE)),"",VLOOKUP("専任取引士1",sentori,20,FALSE))</f>
        <v/>
      </c>
      <c r="O76" s="558"/>
      <c r="P76" s="558"/>
      <c r="Q76" s="558"/>
      <c r="R76" s="558"/>
      <c r="S76" s="558"/>
      <c r="T76" s="558"/>
      <c r="U76" s="372" t="s">
        <v>28</v>
      </c>
      <c r="V76" s="372" t="s">
        <v>29</v>
      </c>
      <c r="W76" s="372"/>
      <c r="X76" s="561" t="str">
        <f>IF(ISBLANK(VLOOKUP("専任取引士1",sentori,21,FALSE)),"",VLOOKUP("専任取引士1",sentori,21,FALSE))</f>
        <v/>
      </c>
      <c r="Y76" s="561"/>
      <c r="Z76" s="561"/>
      <c r="AA76" s="561"/>
      <c r="AB76" s="561"/>
      <c r="AC76" s="561"/>
      <c r="AD76" s="561"/>
      <c r="AE76" s="561"/>
      <c r="AF76" s="372" t="s">
        <v>30</v>
      </c>
      <c r="AG76" s="454"/>
      <c r="AH76" s="645" t="s">
        <v>228</v>
      </c>
      <c r="AI76" s="645"/>
      <c r="AJ76" s="645"/>
      <c r="AK76" s="645"/>
      <c r="AL76" s="645"/>
      <c r="AM76" s="557" t="str">
        <f>IF(ISBLANK(VLOOKUP("専任取引士1",sentori,22,FALSE)),"",TEXT(VLOOKUP("専任取引士1",sentori,22,FALSE),"ggg"))</f>
        <v/>
      </c>
      <c r="AN76" s="558"/>
      <c r="AO76" s="558"/>
      <c r="AP76" s="561" t="str">
        <f>IF(ISBLANK(VLOOKUP("専任取引士1",sentori,22,FALSE)),"",TEXT(VLOOKUP("専任取引士1",sentori,22,FALSE),"e"))</f>
        <v/>
      </c>
      <c r="AQ76" s="561"/>
      <c r="AR76" s="372" t="s">
        <v>20</v>
      </c>
      <c r="AS76" s="372"/>
      <c r="AT76" s="561" t="str">
        <f>IF(ISBLANK(VLOOKUP("専任取引士1",sentori,22,FALSE)),"",MONTH(VLOOKUP("専任取引士1",sentori,22,FALSE)))</f>
        <v/>
      </c>
      <c r="AU76" s="561"/>
      <c r="AV76" s="372" t="s">
        <v>21</v>
      </c>
      <c r="AW76" s="372"/>
      <c r="AX76" s="561" t="str">
        <f>IF(ISBLANK(VLOOKUP("専任取引士1",sentori,22,FALSE)),"",DAY(VLOOKUP("専任取引士1",sentori,22,FALSE)))</f>
        <v/>
      </c>
      <c r="AY76" s="561"/>
      <c r="AZ76" s="372" t="s">
        <v>22</v>
      </c>
      <c r="BA76" s="441"/>
      <c r="DU76" s="51"/>
      <c r="DV76" s="61" t="s">
        <v>229</v>
      </c>
      <c r="DW76" s="61" t="s">
        <v>230</v>
      </c>
      <c r="EL76" s="60" t="s">
        <v>231</v>
      </c>
      <c r="EM76" s="102" t="s">
        <v>232</v>
      </c>
      <c r="EN76" s="103"/>
    </row>
    <row r="77" spans="1:144" ht="11.25" customHeight="1" thickBot="1">
      <c r="A77" s="649"/>
      <c r="B77" s="650"/>
      <c r="C77" s="650"/>
      <c r="D77" s="650"/>
      <c r="E77" s="650"/>
      <c r="F77" s="651"/>
      <c r="G77" s="430"/>
      <c r="H77" s="431"/>
      <c r="I77" s="431"/>
      <c r="J77" s="431"/>
      <c r="K77" s="431"/>
      <c r="L77" s="432"/>
      <c r="M77" s="373"/>
      <c r="N77" s="436"/>
      <c r="O77" s="436"/>
      <c r="P77" s="436"/>
      <c r="Q77" s="436"/>
      <c r="R77" s="436"/>
      <c r="S77" s="436"/>
      <c r="T77" s="436"/>
      <c r="U77" s="373"/>
      <c r="V77" s="373"/>
      <c r="W77" s="373"/>
      <c r="X77" s="562"/>
      <c r="Y77" s="562"/>
      <c r="Z77" s="562"/>
      <c r="AA77" s="562"/>
      <c r="AB77" s="562"/>
      <c r="AC77" s="562"/>
      <c r="AD77" s="562"/>
      <c r="AE77" s="562"/>
      <c r="AF77" s="373"/>
      <c r="AG77" s="564"/>
      <c r="AH77" s="646"/>
      <c r="AI77" s="646"/>
      <c r="AJ77" s="646"/>
      <c r="AK77" s="646"/>
      <c r="AL77" s="646"/>
      <c r="AM77" s="647"/>
      <c r="AN77" s="648"/>
      <c r="AO77" s="648"/>
      <c r="AP77" s="653"/>
      <c r="AQ77" s="653"/>
      <c r="AR77" s="373"/>
      <c r="AS77" s="373"/>
      <c r="AT77" s="562"/>
      <c r="AU77" s="562"/>
      <c r="AV77" s="373"/>
      <c r="AW77" s="373"/>
      <c r="AX77" s="562"/>
      <c r="AY77" s="562"/>
      <c r="AZ77" s="373"/>
      <c r="BA77" s="442"/>
      <c r="DU77" s="51"/>
      <c r="DV77" s="61" t="s">
        <v>233</v>
      </c>
      <c r="DW77" s="61" t="s">
        <v>234</v>
      </c>
      <c r="EL77" s="60" t="s">
        <v>224</v>
      </c>
      <c r="EM77" s="102" t="s">
        <v>235</v>
      </c>
      <c r="EN77" s="103"/>
    </row>
    <row r="78" spans="1:144" customFormat="1" ht="11.25" customHeight="1">
      <c r="A78" s="536" t="s">
        <v>236</v>
      </c>
      <c r="B78" s="439"/>
      <c r="C78" s="439"/>
      <c r="D78" s="439"/>
      <c r="E78" s="439"/>
      <c r="F78" s="439"/>
      <c r="G78" s="439"/>
      <c r="H78" s="439"/>
      <c r="I78" s="439"/>
      <c r="J78" s="439"/>
      <c r="K78" s="439"/>
      <c r="L78" s="633"/>
      <c r="M78" s="637">
        <f>branch_count</f>
        <v>0</v>
      </c>
      <c r="N78" s="638"/>
      <c r="O78" s="638"/>
      <c r="P78" s="638"/>
      <c r="Q78" s="638"/>
      <c r="R78" s="638"/>
      <c r="S78" s="638"/>
      <c r="T78" s="641" t="s">
        <v>237</v>
      </c>
      <c r="U78" s="641"/>
      <c r="V78" s="641"/>
      <c r="W78" s="642"/>
      <c r="X78" s="643"/>
      <c r="Y78" s="643"/>
      <c r="Z78" s="643"/>
      <c r="AA78" s="643"/>
      <c r="AB78" s="643"/>
      <c r="AC78" s="643"/>
      <c r="AD78" s="643"/>
      <c r="AE78" s="643"/>
      <c r="AF78" s="643"/>
      <c r="AG78" s="643"/>
      <c r="AH78" s="643"/>
      <c r="AI78" s="643"/>
      <c r="AJ78" s="643"/>
      <c r="AK78" s="643"/>
      <c r="AL78" s="643"/>
      <c r="AM78" s="643"/>
      <c r="AN78" s="643"/>
      <c r="AO78" s="643"/>
      <c r="AP78" s="643"/>
      <c r="AQ78" s="643"/>
      <c r="AR78" s="643"/>
      <c r="AS78" s="643"/>
      <c r="AT78" s="643"/>
      <c r="AU78" s="643"/>
      <c r="AV78" s="643"/>
      <c r="AW78" s="643"/>
      <c r="AX78" s="643"/>
      <c r="AY78" s="643"/>
      <c r="AZ78" s="643"/>
      <c r="BA78" s="643"/>
      <c r="DU78" s="51"/>
      <c r="DV78" s="61" t="s">
        <v>238</v>
      </c>
      <c r="DW78" s="61" t="s">
        <v>239</v>
      </c>
      <c r="EL78" s="60" t="s">
        <v>229</v>
      </c>
      <c r="EM78" s="102" t="s">
        <v>240</v>
      </c>
      <c r="EN78" s="103"/>
    </row>
    <row r="79" spans="1:144" ht="11.25" customHeight="1" thickBot="1">
      <c r="A79" s="634"/>
      <c r="B79" s="635"/>
      <c r="C79" s="635"/>
      <c r="D79" s="635"/>
      <c r="E79" s="635"/>
      <c r="F79" s="635"/>
      <c r="G79" s="635"/>
      <c r="H79" s="635"/>
      <c r="I79" s="635"/>
      <c r="J79" s="635"/>
      <c r="K79" s="635"/>
      <c r="L79" s="636"/>
      <c r="M79" s="639"/>
      <c r="N79" s="640"/>
      <c r="O79" s="640"/>
      <c r="P79" s="640"/>
      <c r="Q79" s="640"/>
      <c r="R79" s="640"/>
      <c r="S79" s="640"/>
      <c r="T79" s="410"/>
      <c r="U79" s="410"/>
      <c r="V79" s="410"/>
      <c r="W79" s="411"/>
      <c r="X79" s="644"/>
      <c r="Y79" s="644"/>
      <c r="Z79" s="644"/>
      <c r="AA79" s="644"/>
      <c r="AB79" s="644"/>
      <c r="AC79" s="644"/>
      <c r="AD79" s="644"/>
      <c r="AE79" s="644"/>
      <c r="AF79" s="644"/>
      <c r="AG79" s="644"/>
      <c r="AH79" s="644"/>
      <c r="AI79" s="644"/>
      <c r="AJ79" s="644"/>
      <c r="AK79" s="644"/>
      <c r="AL79" s="644"/>
      <c r="AM79" s="644"/>
      <c r="AN79" s="644"/>
      <c r="AO79" s="644"/>
      <c r="AP79" s="644"/>
      <c r="AQ79" s="644"/>
      <c r="AR79" s="644"/>
      <c r="AS79" s="644"/>
      <c r="AT79" s="644"/>
      <c r="AU79" s="644"/>
      <c r="AV79" s="644"/>
      <c r="AW79" s="644"/>
      <c r="AX79" s="644"/>
      <c r="AY79" s="644"/>
      <c r="AZ79" s="644"/>
      <c r="BA79" s="644"/>
      <c r="DU79" s="51"/>
      <c r="DV79" s="61" t="s">
        <v>241</v>
      </c>
      <c r="DW79" s="61" t="s">
        <v>242</v>
      </c>
      <c r="EL79" s="60" t="s">
        <v>233</v>
      </c>
      <c r="EM79" s="102" t="s">
        <v>243</v>
      </c>
      <c r="EN79" s="103"/>
    </row>
    <row r="80" spans="1:144" ht="11.25" customHeight="1">
      <c r="A80" s="643"/>
      <c r="B80" s="643"/>
      <c r="C80" s="643"/>
      <c r="D80" s="643"/>
      <c r="E80" s="643"/>
      <c r="F80" s="643"/>
      <c r="G80" s="643"/>
      <c r="H80" s="643"/>
      <c r="I80" s="643"/>
      <c r="J80" s="643"/>
      <c r="K80" s="643"/>
      <c r="L80" s="643"/>
      <c r="M80" s="643"/>
      <c r="N80" s="643"/>
      <c r="O80" s="643"/>
      <c r="P80" s="643"/>
      <c r="Q80" s="643"/>
      <c r="R80" s="643"/>
      <c r="S80" s="643"/>
      <c r="T80" s="643"/>
      <c r="U80" s="643"/>
      <c r="V80" s="643"/>
      <c r="W80" s="643"/>
      <c r="X80" s="644"/>
      <c r="Y80" s="644"/>
      <c r="Z80" s="644"/>
      <c r="AA80" s="644"/>
      <c r="AB80" s="644"/>
      <c r="AC80" s="644"/>
      <c r="AD80" s="644"/>
      <c r="AE80" s="644"/>
      <c r="AF80" s="644"/>
      <c r="AG80" s="644"/>
      <c r="AH80" s="644"/>
      <c r="AI80" s="644"/>
      <c r="AJ80" s="644"/>
      <c r="AK80" s="644"/>
      <c r="AL80" s="644"/>
      <c r="AM80" s="644"/>
      <c r="AN80" s="644"/>
      <c r="AO80" s="644"/>
      <c r="AP80" s="644"/>
      <c r="AQ80" s="644"/>
      <c r="AR80" s="644"/>
      <c r="AS80" s="644"/>
      <c r="AT80" s="644"/>
      <c r="AU80" s="644"/>
      <c r="AV80" s="644"/>
      <c r="AW80" s="644"/>
      <c r="AX80" s="644"/>
      <c r="AY80" s="644"/>
      <c r="AZ80" s="644"/>
      <c r="BA80" s="644"/>
      <c r="DU80" s="51"/>
      <c r="DV80" s="61" t="s">
        <v>244</v>
      </c>
      <c r="DW80" s="61" t="s">
        <v>245</v>
      </c>
      <c r="EL80" s="60" t="s">
        <v>238</v>
      </c>
      <c r="EM80" s="102" t="s">
        <v>246</v>
      </c>
      <c r="EN80" s="103"/>
    </row>
    <row r="81" spans="1:144" ht="11.25" customHeight="1">
      <c r="A81" s="455" t="s">
        <v>247</v>
      </c>
      <c r="B81" s="623"/>
      <c r="C81" s="623"/>
      <c r="D81" s="623"/>
      <c r="E81" s="623"/>
      <c r="F81" s="623"/>
      <c r="G81" s="623"/>
      <c r="H81" s="623"/>
      <c r="I81" s="624"/>
      <c r="J81" s="455" t="s">
        <v>248</v>
      </c>
      <c r="K81" s="630"/>
      <c r="L81" s="632" t="s">
        <v>249</v>
      </c>
      <c r="M81" s="632"/>
      <c r="N81" s="632"/>
      <c r="O81" s="632"/>
      <c r="P81" s="632"/>
      <c r="Q81" s="632"/>
      <c r="R81" s="632"/>
      <c r="S81" s="632"/>
      <c r="T81" s="632"/>
      <c r="U81" s="632"/>
      <c r="V81" s="455" t="s">
        <v>250</v>
      </c>
      <c r="W81" s="630"/>
      <c r="X81" s="632" t="s">
        <v>251</v>
      </c>
      <c r="Y81" s="632"/>
      <c r="Z81" s="632"/>
      <c r="AA81" s="632"/>
      <c r="AB81" s="632"/>
      <c r="AC81" s="632"/>
      <c r="AD81" s="632"/>
      <c r="AE81" s="632"/>
      <c r="AF81" s="632"/>
      <c r="AG81" s="632"/>
      <c r="AH81" s="632" t="s">
        <v>252</v>
      </c>
      <c r="AI81" s="632"/>
      <c r="AJ81" s="632"/>
      <c r="AK81" s="632"/>
      <c r="AL81" s="632"/>
      <c r="AM81" s="632"/>
      <c r="AN81" s="632"/>
      <c r="AO81" s="632"/>
      <c r="AP81" s="632"/>
      <c r="AQ81" s="632"/>
      <c r="AR81" s="632" t="s">
        <v>249</v>
      </c>
      <c r="AS81" s="632"/>
      <c r="AT81" s="632"/>
      <c r="AU81" s="632"/>
      <c r="AV81" s="632"/>
      <c r="AW81" s="632"/>
      <c r="AX81" s="632"/>
      <c r="AY81" s="632"/>
      <c r="AZ81" s="632"/>
      <c r="BA81" s="632"/>
      <c r="DU81" s="51"/>
      <c r="DV81" s="61" t="s">
        <v>253</v>
      </c>
      <c r="DW81" s="61" t="s">
        <v>254</v>
      </c>
      <c r="EL81" s="60" t="s">
        <v>241</v>
      </c>
      <c r="EM81" s="102" t="s">
        <v>255</v>
      </c>
      <c r="EN81" s="103"/>
    </row>
    <row r="82" spans="1:144" ht="21.75" customHeight="1">
      <c r="A82" s="627"/>
      <c r="B82" s="628"/>
      <c r="C82" s="628"/>
      <c r="D82" s="628"/>
      <c r="E82" s="628"/>
      <c r="F82" s="628"/>
      <c r="G82" s="628"/>
      <c r="H82" s="628"/>
      <c r="I82" s="629"/>
      <c r="J82" s="540"/>
      <c r="K82" s="631"/>
      <c r="L82" s="602"/>
      <c r="M82" s="602"/>
      <c r="N82" s="602"/>
      <c r="O82" s="602"/>
      <c r="P82" s="602"/>
      <c r="Q82" s="602"/>
      <c r="R82" s="602"/>
      <c r="S82" s="602"/>
      <c r="T82" s="602"/>
      <c r="U82" s="602"/>
      <c r="V82" s="540"/>
      <c r="W82" s="631"/>
      <c r="X82" s="602"/>
      <c r="Y82" s="602"/>
      <c r="Z82" s="602"/>
      <c r="AA82" s="602"/>
      <c r="AB82" s="602"/>
      <c r="AC82" s="602"/>
      <c r="AD82" s="602"/>
      <c r="AE82" s="602"/>
      <c r="AF82" s="602"/>
      <c r="AG82" s="602"/>
      <c r="AH82" s="602"/>
      <c r="AI82" s="602"/>
      <c r="AJ82" s="602"/>
      <c r="AK82" s="602"/>
      <c r="AL82" s="602"/>
      <c r="AM82" s="602"/>
      <c r="AN82" s="602"/>
      <c r="AO82" s="602"/>
      <c r="AP82" s="602"/>
      <c r="AQ82" s="602"/>
      <c r="AR82" s="602"/>
      <c r="AS82" s="602"/>
      <c r="AT82" s="602"/>
      <c r="AU82" s="602"/>
      <c r="AV82" s="602"/>
      <c r="AW82" s="602"/>
      <c r="AX82" s="602"/>
      <c r="AY82" s="602"/>
      <c r="AZ82" s="602"/>
      <c r="BA82" s="602"/>
      <c r="DU82" s="51"/>
      <c r="DV82" s="61" t="s">
        <v>256</v>
      </c>
      <c r="DW82" s="61" t="s">
        <v>257</v>
      </c>
      <c r="EL82" s="60" t="s">
        <v>244</v>
      </c>
      <c r="EM82" s="102" t="s">
        <v>258</v>
      </c>
      <c r="EN82" s="103"/>
    </row>
    <row r="83" spans="1:144" ht="11.25" customHeight="1">
      <c r="A83" s="401"/>
      <c r="B83" s="401"/>
      <c r="C83" s="401"/>
      <c r="D83" s="401"/>
      <c r="E83" s="401"/>
      <c r="F83" s="401"/>
      <c r="G83" s="401"/>
      <c r="H83" s="401"/>
      <c r="I83" s="401"/>
      <c r="J83" s="401"/>
      <c r="K83" s="401"/>
      <c r="L83" s="401"/>
      <c r="M83" s="401"/>
      <c r="N83" s="401"/>
      <c r="O83" s="401"/>
      <c r="P83" s="401"/>
      <c r="Q83" s="401"/>
      <c r="R83" s="401"/>
      <c r="S83" s="401"/>
      <c r="T83" s="401"/>
      <c r="U83" s="401"/>
      <c r="V83" s="401"/>
      <c r="W83" s="401"/>
      <c r="X83" s="401"/>
      <c r="Y83" s="401"/>
      <c r="Z83" s="401"/>
      <c r="AA83" s="401"/>
      <c r="AB83" s="401"/>
      <c r="AC83" s="401"/>
      <c r="AD83" s="401"/>
      <c r="AE83" s="401"/>
      <c r="AF83" s="401"/>
      <c r="AG83" s="401"/>
      <c r="AH83" s="401"/>
      <c r="AI83" s="401"/>
      <c r="AJ83" s="401"/>
      <c r="AK83" s="401"/>
      <c r="AL83" s="401"/>
      <c r="AM83" s="401"/>
      <c r="AN83" s="401"/>
      <c r="AO83" s="401"/>
      <c r="AP83" s="401"/>
      <c r="AQ83" s="401"/>
      <c r="AR83" s="401"/>
      <c r="AS83" s="401"/>
      <c r="AT83" s="401"/>
      <c r="AU83" s="401"/>
      <c r="AV83" s="401"/>
      <c r="AW83" s="401"/>
      <c r="AX83" s="401"/>
      <c r="AY83" s="401"/>
      <c r="AZ83" s="401"/>
      <c r="BA83" s="401"/>
      <c r="DU83" s="51"/>
      <c r="DV83" s="61" t="s">
        <v>259</v>
      </c>
      <c r="DW83" s="61" t="s">
        <v>260</v>
      </c>
      <c r="EL83" s="60" t="s">
        <v>253</v>
      </c>
      <c r="EM83" s="102" t="s">
        <v>261</v>
      </c>
      <c r="EN83" s="103"/>
    </row>
    <row r="84" spans="1:144" ht="11.25" customHeight="1">
      <c r="A84" s="29" t="s">
        <v>262</v>
      </c>
      <c r="B84" s="15"/>
      <c r="C84" s="15"/>
      <c r="D84" s="15"/>
      <c r="E84" s="15"/>
      <c r="F84" s="621" t="s">
        <v>263</v>
      </c>
      <c r="G84" s="621"/>
      <c r="H84" s="621"/>
      <c r="I84" s="621"/>
      <c r="J84" s="621"/>
      <c r="K84" s="621"/>
      <c r="L84" s="621"/>
      <c r="M84" s="621"/>
      <c r="N84" s="621"/>
      <c r="O84" s="621"/>
      <c r="P84" s="621"/>
      <c r="Q84" s="621"/>
      <c r="R84" s="621"/>
      <c r="S84" s="621"/>
      <c r="T84" s="621"/>
      <c r="U84" s="621"/>
      <c r="V84" s="621"/>
      <c r="W84" s="621"/>
      <c r="X84" s="621"/>
      <c r="Y84" s="621"/>
      <c r="Z84" s="621"/>
      <c r="AA84" s="621"/>
      <c r="AB84" s="621"/>
      <c r="AC84" s="621"/>
      <c r="AD84" s="621"/>
      <c r="AE84" s="621"/>
      <c r="AF84" s="621"/>
      <c r="AG84" s="621"/>
      <c r="AH84" s="621"/>
      <c r="AI84" s="621"/>
      <c r="AJ84" s="621"/>
      <c r="AK84" s="621"/>
      <c r="AL84" s="621"/>
      <c r="AM84" s="621"/>
      <c r="AN84" s="621"/>
      <c r="AO84" s="114"/>
      <c r="AP84" s="622"/>
      <c r="AQ84" s="623"/>
      <c r="AR84" s="623"/>
      <c r="AS84" s="624"/>
      <c r="AT84" s="622"/>
      <c r="AU84" s="623"/>
      <c r="AV84" s="623"/>
      <c r="AW84" s="624"/>
      <c r="AX84" s="622"/>
      <c r="AY84" s="623"/>
      <c r="AZ84" s="623"/>
      <c r="BA84" s="624"/>
      <c r="DU84" s="51"/>
      <c r="DV84" s="61" t="s">
        <v>264</v>
      </c>
      <c r="DW84" s="61" t="s">
        <v>265</v>
      </c>
      <c r="EL84" s="60" t="s">
        <v>256</v>
      </c>
      <c r="EM84" s="102" t="s">
        <v>266</v>
      </c>
      <c r="EN84" s="103"/>
    </row>
    <row r="85" spans="1:144" ht="11.25" customHeight="1">
      <c r="A85" s="115"/>
      <c r="B85" s="115"/>
      <c r="C85" s="115"/>
      <c r="D85" s="115"/>
      <c r="E85" s="115"/>
      <c r="F85" s="621"/>
      <c r="G85" s="621"/>
      <c r="H85" s="621"/>
      <c r="I85" s="621"/>
      <c r="J85" s="621"/>
      <c r="K85" s="621"/>
      <c r="L85" s="621"/>
      <c r="M85" s="621"/>
      <c r="N85" s="621"/>
      <c r="O85" s="621"/>
      <c r="P85" s="621"/>
      <c r="Q85" s="621"/>
      <c r="R85" s="621"/>
      <c r="S85" s="621"/>
      <c r="T85" s="621"/>
      <c r="U85" s="621"/>
      <c r="V85" s="621"/>
      <c r="W85" s="621"/>
      <c r="X85" s="621"/>
      <c r="Y85" s="621"/>
      <c r="Z85" s="621"/>
      <c r="AA85" s="621"/>
      <c r="AB85" s="621"/>
      <c r="AC85" s="621"/>
      <c r="AD85" s="621"/>
      <c r="AE85" s="621"/>
      <c r="AF85" s="621"/>
      <c r="AG85" s="621"/>
      <c r="AH85" s="621"/>
      <c r="AI85" s="621"/>
      <c r="AJ85" s="621"/>
      <c r="AK85" s="621"/>
      <c r="AL85" s="621"/>
      <c r="AM85" s="621"/>
      <c r="AN85" s="621"/>
      <c r="AO85" s="114"/>
      <c r="AP85" s="625"/>
      <c r="AQ85" s="598"/>
      <c r="AR85" s="598"/>
      <c r="AS85" s="626"/>
      <c r="AT85" s="625"/>
      <c r="AU85" s="598"/>
      <c r="AV85" s="598"/>
      <c r="AW85" s="626"/>
      <c r="AX85" s="625"/>
      <c r="AY85" s="598"/>
      <c r="AZ85" s="598"/>
      <c r="BA85" s="626"/>
      <c r="DU85" s="51"/>
      <c r="DV85" s="61" t="s">
        <v>267</v>
      </c>
      <c r="DW85" s="61" t="s">
        <v>268</v>
      </c>
      <c r="EL85" s="60" t="s">
        <v>259</v>
      </c>
      <c r="EM85" s="102" t="s">
        <v>269</v>
      </c>
      <c r="EN85" s="103"/>
    </row>
    <row r="86" spans="1:144" ht="11.25" customHeight="1">
      <c r="A86" s="115"/>
      <c r="B86" s="115"/>
      <c r="C86" s="115"/>
      <c r="D86" s="115"/>
      <c r="E86" s="115"/>
      <c r="F86" s="621"/>
      <c r="G86" s="621"/>
      <c r="H86" s="621"/>
      <c r="I86" s="621"/>
      <c r="J86" s="621"/>
      <c r="K86" s="621"/>
      <c r="L86" s="621"/>
      <c r="M86" s="621"/>
      <c r="N86" s="621"/>
      <c r="O86" s="621"/>
      <c r="P86" s="621"/>
      <c r="Q86" s="621"/>
      <c r="R86" s="621"/>
      <c r="S86" s="621"/>
      <c r="T86" s="621"/>
      <c r="U86" s="621"/>
      <c r="V86" s="621"/>
      <c r="W86" s="621"/>
      <c r="X86" s="621"/>
      <c r="Y86" s="621"/>
      <c r="Z86" s="621"/>
      <c r="AA86" s="621"/>
      <c r="AB86" s="621"/>
      <c r="AC86" s="621"/>
      <c r="AD86" s="621"/>
      <c r="AE86" s="621"/>
      <c r="AF86" s="621"/>
      <c r="AG86" s="621"/>
      <c r="AH86" s="621"/>
      <c r="AI86" s="621"/>
      <c r="AJ86" s="621"/>
      <c r="AK86" s="621"/>
      <c r="AL86" s="621"/>
      <c r="AM86" s="621"/>
      <c r="AN86" s="621"/>
      <c r="AO86" s="114"/>
      <c r="AP86" s="627"/>
      <c r="AQ86" s="628"/>
      <c r="AR86" s="628"/>
      <c r="AS86" s="629"/>
      <c r="AT86" s="627"/>
      <c r="AU86" s="628"/>
      <c r="AV86" s="628"/>
      <c r="AW86" s="629"/>
      <c r="AX86" s="627"/>
      <c r="AY86" s="628"/>
      <c r="AZ86" s="628"/>
      <c r="BA86" s="629"/>
      <c r="DU86" s="51"/>
      <c r="DV86" s="61" t="s">
        <v>270</v>
      </c>
      <c r="DW86" s="61" t="s">
        <v>271</v>
      </c>
      <c r="EL86" s="60" t="s">
        <v>264</v>
      </c>
      <c r="EM86" s="102" t="s">
        <v>272</v>
      </c>
      <c r="EN86" s="103"/>
    </row>
    <row r="87" spans="1:144">
      <c r="DU87" s="51"/>
      <c r="DV87" s="51"/>
      <c r="DW87" s="61" t="s">
        <v>273</v>
      </c>
      <c r="EL87" s="60" t="s">
        <v>267</v>
      </c>
      <c r="EM87" s="102" t="s">
        <v>274</v>
      </c>
      <c r="EN87" s="103"/>
    </row>
    <row r="88" spans="1:144">
      <c r="EL88" s="60" t="s">
        <v>270</v>
      </c>
      <c r="EM88" s="102" t="s">
        <v>275</v>
      </c>
      <c r="EN88" s="103"/>
    </row>
  </sheetData>
  <dataConsolidate link="1"/>
  <mergeCells count="238">
    <mergeCell ref="A78:L79"/>
    <mergeCell ref="M78:S79"/>
    <mergeCell ref="T78:W79"/>
    <mergeCell ref="X78:BA80"/>
    <mergeCell ref="A80:W80"/>
    <mergeCell ref="G76:L77"/>
    <mergeCell ref="M76:M77"/>
    <mergeCell ref="N76:T77"/>
    <mergeCell ref="U76:U77"/>
    <mergeCell ref="V76:W77"/>
    <mergeCell ref="X76:AE77"/>
    <mergeCell ref="AF76:AG77"/>
    <mergeCell ref="AH76:AL77"/>
    <mergeCell ref="AM76:AO77"/>
    <mergeCell ref="A68:F77"/>
    <mergeCell ref="G73:L75"/>
    <mergeCell ref="M73:N73"/>
    <mergeCell ref="W73:BA73"/>
    <mergeCell ref="M74:BA75"/>
    <mergeCell ref="AP76:AQ77"/>
    <mergeCell ref="AR76:AS77"/>
    <mergeCell ref="AZ76:BA77"/>
    <mergeCell ref="O73:V73"/>
    <mergeCell ref="AV76:AW77"/>
    <mergeCell ref="F84:AN86"/>
    <mergeCell ref="AP84:AS86"/>
    <mergeCell ref="AT84:AW86"/>
    <mergeCell ref="AX84:BA86"/>
    <mergeCell ref="A81:I82"/>
    <mergeCell ref="J81:K82"/>
    <mergeCell ref="L81:U81"/>
    <mergeCell ref="V81:W82"/>
    <mergeCell ref="X81:AG81"/>
    <mergeCell ref="AH81:AQ81"/>
    <mergeCell ref="AR81:BA81"/>
    <mergeCell ref="L82:U82"/>
    <mergeCell ref="X82:AG82"/>
    <mergeCell ref="AH82:AQ82"/>
    <mergeCell ref="AR82:BA82"/>
    <mergeCell ref="A83:BA83"/>
    <mergeCell ref="AX60:AX64"/>
    <mergeCell ref="AY60:BA64"/>
    <mergeCell ref="G62:L64"/>
    <mergeCell ref="M62:AC64"/>
    <mergeCell ref="AD63:AF64"/>
    <mergeCell ref="AT68:AU70"/>
    <mergeCell ref="AV68:AW70"/>
    <mergeCell ref="AX68:AX72"/>
    <mergeCell ref="AY68:BA72"/>
    <mergeCell ref="G70:L72"/>
    <mergeCell ref="M70:AC72"/>
    <mergeCell ref="AD71:AF72"/>
    <mergeCell ref="AP60:AQ62"/>
    <mergeCell ref="AR60:AS62"/>
    <mergeCell ref="G65:L67"/>
    <mergeCell ref="M65:N65"/>
    <mergeCell ref="W65:BA65"/>
    <mergeCell ref="M66:BA67"/>
    <mergeCell ref="O65:V65"/>
    <mergeCell ref="AG71:AW72"/>
    <mergeCell ref="AX76:AY77"/>
    <mergeCell ref="G68:L69"/>
    <mergeCell ref="M68:AC69"/>
    <mergeCell ref="AD68:AE70"/>
    <mergeCell ref="AF68:AI70"/>
    <mergeCell ref="AJ68:AM70"/>
    <mergeCell ref="AN68:AO70"/>
    <mergeCell ref="AP68:AQ70"/>
    <mergeCell ref="AR68:AS70"/>
    <mergeCell ref="AT76:AU77"/>
    <mergeCell ref="W58:AB59"/>
    <mergeCell ref="AC58:AF59"/>
    <mergeCell ref="AG58:AH59"/>
    <mergeCell ref="AI58:AI59"/>
    <mergeCell ref="AJ58:AU59"/>
    <mergeCell ref="AG63:AW64"/>
    <mergeCell ref="A54:F59"/>
    <mergeCell ref="G54:L57"/>
    <mergeCell ref="U54:AD55"/>
    <mergeCell ref="AE54:AH55"/>
    <mergeCell ref="AI54:AK55"/>
    <mergeCell ref="AL54:AM55"/>
    <mergeCell ref="AN54:AR55"/>
    <mergeCell ref="A60:F67"/>
    <mergeCell ref="G60:L61"/>
    <mergeCell ref="M60:AC61"/>
    <mergeCell ref="AD60:AE62"/>
    <mergeCell ref="AF60:AI62"/>
    <mergeCell ref="AJ60:AM62"/>
    <mergeCell ref="AN60:AO62"/>
    <mergeCell ref="M54:T57"/>
    <mergeCell ref="AN56:AR57"/>
    <mergeCell ref="AT60:AU62"/>
    <mergeCell ref="AV60:AW62"/>
    <mergeCell ref="AS56:AT57"/>
    <mergeCell ref="AU56:AY57"/>
    <mergeCell ref="AZ56:BA57"/>
    <mergeCell ref="BA58:BA59"/>
    <mergeCell ref="G50:L50"/>
    <mergeCell ref="M50:AH50"/>
    <mergeCell ref="AJ50:AZ50"/>
    <mergeCell ref="G51:L53"/>
    <mergeCell ref="M51:N51"/>
    <mergeCell ref="W51:BA51"/>
    <mergeCell ref="M52:BA53"/>
    <mergeCell ref="AS54:AT55"/>
    <mergeCell ref="AU54:AY55"/>
    <mergeCell ref="AV58:AX59"/>
    <mergeCell ref="AY58:AZ59"/>
    <mergeCell ref="AZ54:BA55"/>
    <mergeCell ref="U56:AD57"/>
    <mergeCell ref="AE56:AH57"/>
    <mergeCell ref="AI56:AK57"/>
    <mergeCell ref="AL56:AM57"/>
    <mergeCell ref="O51:V51"/>
    <mergeCell ref="G58:L59"/>
    <mergeCell ref="M58:S59"/>
    <mergeCell ref="T58:V59"/>
    <mergeCell ref="A43:F44"/>
    <mergeCell ref="G43:L43"/>
    <mergeCell ref="M43:AK43"/>
    <mergeCell ref="AL43:BA43"/>
    <mergeCell ref="G44:L44"/>
    <mergeCell ref="M44:AK44"/>
    <mergeCell ref="AL44:BA44"/>
    <mergeCell ref="A45:F53"/>
    <mergeCell ref="G45:L46"/>
    <mergeCell ref="M45:AC46"/>
    <mergeCell ref="AD45:AE47"/>
    <mergeCell ref="AF45:AI47"/>
    <mergeCell ref="AJ45:AM47"/>
    <mergeCell ref="AN45:AO47"/>
    <mergeCell ref="AP45:AQ47"/>
    <mergeCell ref="AR45:AS47"/>
    <mergeCell ref="AT45:AU47"/>
    <mergeCell ref="AV45:AW47"/>
    <mergeCell ref="AX45:AX49"/>
    <mergeCell ref="AY45:BA49"/>
    <mergeCell ref="G47:L49"/>
    <mergeCell ref="M47:AC49"/>
    <mergeCell ref="AD48:AF49"/>
    <mergeCell ref="AG48:AW49"/>
    <mergeCell ref="A33:F42"/>
    <mergeCell ref="G33:L34"/>
    <mergeCell ref="M33:BA34"/>
    <mergeCell ref="G35:L37"/>
    <mergeCell ref="M35:BA37"/>
    <mergeCell ref="G38:L40"/>
    <mergeCell ref="M38:N38"/>
    <mergeCell ref="W38:BA38"/>
    <mergeCell ref="M39:BA40"/>
    <mergeCell ref="G41:L42"/>
    <mergeCell ref="AE41:AJ42"/>
    <mergeCell ref="O38:V38"/>
    <mergeCell ref="M41:AD42"/>
    <mergeCell ref="AK41:BA42"/>
    <mergeCell ref="AX29:AY30"/>
    <mergeCell ref="AZ29:BA30"/>
    <mergeCell ref="AL31:AM32"/>
    <mergeCell ref="AN31:AO32"/>
    <mergeCell ref="AP31:AQ32"/>
    <mergeCell ref="AR31:AS32"/>
    <mergeCell ref="AT31:AU32"/>
    <mergeCell ref="AV31:AW32"/>
    <mergeCell ref="AX31:AY32"/>
    <mergeCell ref="AZ31:BA32"/>
    <mergeCell ref="A27:F32"/>
    <mergeCell ref="G27:L28"/>
    <mergeCell ref="M27:AG28"/>
    <mergeCell ref="AH27:AH28"/>
    <mergeCell ref="AI27:AL28"/>
    <mergeCell ref="AM27:AM28"/>
    <mergeCell ref="AN27:AO28"/>
    <mergeCell ref="AP27:AY28"/>
    <mergeCell ref="AZ27:BA28"/>
    <mergeCell ref="G29:L32"/>
    <mergeCell ref="M29:Q32"/>
    <mergeCell ref="R29:T32"/>
    <mergeCell ref="U29:V32"/>
    <mergeCell ref="W29:Y32"/>
    <mergeCell ref="Z29:AA32"/>
    <mergeCell ref="AB29:AD32"/>
    <mergeCell ref="AE29:AF32"/>
    <mergeCell ref="AG29:AK32"/>
    <mergeCell ref="AL29:AM30"/>
    <mergeCell ref="AN29:AO30"/>
    <mergeCell ref="AP29:AQ30"/>
    <mergeCell ref="AR29:AS30"/>
    <mergeCell ref="AT29:AU30"/>
    <mergeCell ref="AV29:AW30"/>
    <mergeCell ref="A17:BA17"/>
    <mergeCell ref="A18:BA20"/>
    <mergeCell ref="A21:F22"/>
    <mergeCell ref="G21:P22"/>
    <mergeCell ref="Q21:R24"/>
    <mergeCell ref="S21:BA24"/>
    <mergeCell ref="A23:F24"/>
    <mergeCell ref="G23:P24"/>
    <mergeCell ref="A25:AJ26"/>
    <mergeCell ref="AK25:AM26"/>
    <mergeCell ref="AN25:AO26"/>
    <mergeCell ref="AP25:AQ26"/>
    <mergeCell ref="AR25:AS26"/>
    <mergeCell ref="AT25:AU26"/>
    <mergeCell ref="AV25:AW26"/>
    <mergeCell ref="AX25:AY26"/>
    <mergeCell ref="AZ25:BA26"/>
    <mergeCell ref="A1:F12"/>
    <mergeCell ref="G1:T4"/>
    <mergeCell ref="U1:Z12"/>
    <mergeCell ref="AA1:AM6"/>
    <mergeCell ref="AN1:BA6"/>
    <mergeCell ref="G5:T8"/>
    <mergeCell ref="AA7:AM12"/>
    <mergeCell ref="AN7:BA12"/>
    <mergeCell ref="G9:T12"/>
    <mergeCell ref="A13:H13"/>
    <mergeCell ref="I13:T13"/>
    <mergeCell ref="U13:AF13"/>
    <mergeCell ref="AG13:AW13"/>
    <mergeCell ref="AX13:BA13"/>
    <mergeCell ref="A14:H16"/>
    <mergeCell ref="I14:K16"/>
    <mergeCell ref="L14:M16"/>
    <mergeCell ref="N14:N16"/>
    <mergeCell ref="O14:P16"/>
    <mergeCell ref="Q14:Q16"/>
    <mergeCell ref="R14:S16"/>
    <mergeCell ref="T14:T16"/>
    <mergeCell ref="U14:W16"/>
    <mergeCell ref="X14:Y16"/>
    <mergeCell ref="Z14:Z16"/>
    <mergeCell ref="AA14:AB16"/>
    <mergeCell ref="AC14:AC16"/>
    <mergeCell ref="AD14:AE16"/>
    <mergeCell ref="AF14:AF16"/>
    <mergeCell ref="AG14:AW16"/>
    <mergeCell ref="AX14:BA16"/>
  </mergeCells>
  <phoneticPr fontId="9"/>
  <dataValidations count="3">
    <dataValidation errorStyle="information" allowBlank="1" showInputMessage="1" showErrorMessage="1" sqref="AF68:AI70 N76:T77 M50:AH50 M27:AG28 AF45:AI47 AF60:AI62 AM76:AO77 AE54:AH57" xr:uid="{00000000-0002-0000-0100-000000000000}"/>
    <dataValidation allowBlank="1" showInputMessage="1" showErrorMessage="1" sqref="A14:H16 AG14:BA16 AP25:AQ28 AT25:AU28 AX25:AY28 AI27:AL28 AR27:AS28 AV27:AW28 M33 M35:BA37 M39:BA40 M43 M45:AC49 AJ50:AZ50 M52:BA53 M60:AC64 M66:BA67 M68:AC72 M74:BA75 M78:S79" xr:uid="{00000000-0002-0000-0100-000002000000}"/>
    <dataValidation type="list" errorStyle="information" allowBlank="1" showInputMessage="1" showErrorMessage="1" sqref="M29:Q32 AN29:AO30" xr:uid="{00000000-0002-0000-0100-000005000000}">
      <formula1>"平成,令和"</formula1>
    </dataValidation>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5AB5-DDA7-4177-BE01-AD3EA556652E}">
  <sheetPr codeName="Sheet17">
    <tabColor theme="1"/>
  </sheetPr>
  <dimension ref="A1:S21"/>
  <sheetViews>
    <sheetView zoomScale="85" zoomScaleNormal="85" workbookViewId="0">
      <selection activeCell="G2" sqref="G2:G16"/>
    </sheetView>
  </sheetViews>
  <sheetFormatPr defaultColWidth="8.75" defaultRowHeight="18.75"/>
  <cols>
    <col min="1" max="1" width="38.25" style="116" bestFit="1" customWidth="1"/>
    <col min="2" max="2" width="9.5" style="116" customWidth="1"/>
    <col min="3" max="3" width="20.625" style="116" customWidth="1"/>
    <col min="4" max="4" width="8.75" style="116" customWidth="1"/>
    <col min="5" max="5" width="17.5" style="116" bestFit="1" customWidth="1"/>
    <col min="6" max="6" width="16" style="116" bestFit="1" customWidth="1"/>
    <col min="7" max="7" width="20.625" style="116" customWidth="1"/>
    <col min="8" max="8" width="8.75" style="116" customWidth="1"/>
    <col min="9" max="9" width="13.875" style="116" bestFit="1" customWidth="1"/>
    <col min="10" max="10" width="9.625" style="116" bestFit="1" customWidth="1"/>
    <col min="11" max="11" width="20.625" style="116" customWidth="1"/>
    <col min="12" max="12" width="8.75" style="116" customWidth="1"/>
    <col min="13" max="13" width="26.5" style="116" bestFit="1" customWidth="1"/>
    <col min="14" max="14" width="8.875" style="116" bestFit="1" customWidth="1"/>
    <col min="15" max="15" width="20.625" style="116" customWidth="1"/>
    <col min="16" max="16" width="8.75" style="116" customWidth="1"/>
    <col min="17" max="17" width="28.625" style="116" bestFit="1" customWidth="1"/>
    <col min="18" max="18" width="15.75" style="116" bestFit="1" customWidth="1"/>
    <col min="19" max="19" width="20.625" style="116" customWidth="1"/>
    <col min="20" max="20" width="8.75" style="116" customWidth="1"/>
    <col min="21" max="16384" width="8.75" style="116"/>
  </cols>
  <sheetData>
    <row r="1" spans="1:19">
      <c r="A1" s="124" t="s">
        <v>555</v>
      </c>
      <c r="B1" s="125"/>
      <c r="C1" s="119"/>
      <c r="E1" s="124" t="s">
        <v>556</v>
      </c>
      <c r="F1" s="125"/>
      <c r="G1" s="119"/>
      <c r="I1" s="124" t="s">
        <v>557</v>
      </c>
      <c r="J1" s="125"/>
      <c r="K1" s="119"/>
      <c r="M1" s="124" t="s">
        <v>558</v>
      </c>
      <c r="N1" s="125"/>
      <c r="O1" s="119"/>
      <c r="Q1" s="124" t="s">
        <v>559</v>
      </c>
      <c r="R1" s="125"/>
      <c r="S1" s="119"/>
    </row>
    <row r="2" spans="1:19" customFormat="1">
      <c r="A2" s="124" t="s">
        <v>560</v>
      </c>
      <c r="B2" s="119"/>
      <c r="C2" s="132"/>
      <c r="E2" s="126" t="s">
        <v>561</v>
      </c>
      <c r="F2" s="119"/>
      <c r="G2" s="132"/>
      <c r="I2" s="127" t="s">
        <v>562</v>
      </c>
      <c r="J2" s="128" t="s">
        <v>563</v>
      </c>
      <c r="K2" s="132"/>
      <c r="M2" s="127" t="s">
        <v>564</v>
      </c>
      <c r="N2" s="128">
        <v>1</v>
      </c>
      <c r="O2" s="132"/>
      <c r="Q2" s="128" t="s">
        <v>565</v>
      </c>
      <c r="R2" s="128" t="s">
        <v>566</v>
      </c>
      <c r="S2" s="132"/>
    </row>
    <row r="3" spans="1:19">
      <c r="A3" s="124" t="s">
        <v>567</v>
      </c>
      <c r="B3" s="119"/>
      <c r="C3" s="132"/>
      <c r="E3" s="129"/>
      <c r="F3" s="128" t="s">
        <v>568</v>
      </c>
      <c r="G3" s="132"/>
      <c r="I3" s="130"/>
      <c r="J3" s="128" t="s">
        <v>569</v>
      </c>
      <c r="K3" s="132"/>
      <c r="M3" s="129"/>
      <c r="N3" s="128">
        <v>2</v>
      </c>
      <c r="O3" s="132"/>
      <c r="Q3" s="127" t="s">
        <v>570</v>
      </c>
      <c r="R3" s="128" t="s">
        <v>566</v>
      </c>
      <c r="S3" s="132"/>
    </row>
    <row r="4" spans="1:19">
      <c r="A4" s="124" t="s">
        <v>571</v>
      </c>
      <c r="B4" s="119"/>
      <c r="C4" s="132"/>
      <c r="E4" s="127" t="s">
        <v>572</v>
      </c>
      <c r="F4" s="128" t="s">
        <v>573</v>
      </c>
      <c r="G4" s="132"/>
      <c r="I4" s="129"/>
      <c r="J4" s="128" t="s">
        <v>562</v>
      </c>
      <c r="K4" s="132"/>
      <c r="Q4" s="129"/>
      <c r="R4" s="128" t="s">
        <v>574</v>
      </c>
      <c r="S4" s="132"/>
    </row>
    <row r="5" spans="1:19">
      <c r="A5" s="124" t="s">
        <v>575</v>
      </c>
      <c r="B5" s="119"/>
      <c r="C5" s="132"/>
      <c r="E5" s="130"/>
      <c r="F5" s="128" t="s">
        <v>576</v>
      </c>
      <c r="G5" s="132"/>
      <c r="I5" s="124" t="s">
        <v>577</v>
      </c>
      <c r="J5" s="119"/>
      <c r="K5" s="121"/>
      <c r="Q5" s="127" t="s">
        <v>578</v>
      </c>
      <c r="R5" s="128" t="s">
        <v>579</v>
      </c>
      <c r="S5" s="132"/>
    </row>
    <row r="6" spans="1:19">
      <c r="A6" s="124" t="s">
        <v>580</v>
      </c>
      <c r="B6" s="119"/>
      <c r="C6" s="132"/>
      <c r="E6" s="130"/>
      <c r="F6" s="128" t="s">
        <v>581</v>
      </c>
      <c r="G6" s="132"/>
      <c r="I6" s="127" t="s">
        <v>582</v>
      </c>
      <c r="J6" s="128" t="s">
        <v>583</v>
      </c>
      <c r="K6" s="121"/>
      <c r="Q6" s="129"/>
      <c r="R6" s="128" t="s">
        <v>566</v>
      </c>
      <c r="S6" s="132"/>
    </row>
    <row r="7" spans="1:19">
      <c r="A7" s="124" t="s">
        <v>584</v>
      </c>
      <c r="B7" s="119"/>
      <c r="C7" s="132"/>
      <c r="E7" s="130"/>
      <c r="F7" s="128" t="s">
        <v>585</v>
      </c>
      <c r="G7" s="132"/>
      <c r="I7" s="129"/>
      <c r="J7" s="128" t="s">
        <v>586</v>
      </c>
      <c r="K7" s="121"/>
      <c r="Q7" s="127" t="s">
        <v>587</v>
      </c>
      <c r="R7" s="128" t="s">
        <v>566</v>
      </c>
      <c r="S7" s="132"/>
    </row>
    <row r="8" spans="1:19">
      <c r="A8" s="124" t="s">
        <v>588</v>
      </c>
      <c r="B8" s="119"/>
      <c r="C8" s="132"/>
      <c r="E8" s="130"/>
      <c r="F8" s="128" t="s">
        <v>589</v>
      </c>
      <c r="G8" s="132"/>
      <c r="I8" s="124" t="s">
        <v>590</v>
      </c>
      <c r="J8" s="119"/>
      <c r="K8" s="132"/>
      <c r="Q8" s="130"/>
      <c r="R8" s="128" t="s">
        <v>591</v>
      </c>
      <c r="S8" s="132"/>
    </row>
    <row r="9" spans="1:19">
      <c r="A9" s="124" t="s">
        <v>592</v>
      </c>
      <c r="B9" s="119"/>
      <c r="C9" s="120"/>
      <c r="E9" s="129"/>
      <c r="F9" s="128" t="s">
        <v>593</v>
      </c>
      <c r="G9" s="132"/>
      <c r="I9" s="124" t="s">
        <v>594</v>
      </c>
      <c r="J9" s="119"/>
      <c r="K9" s="121"/>
      <c r="Q9" s="129"/>
      <c r="R9" s="128" t="s">
        <v>595</v>
      </c>
      <c r="S9" s="132"/>
    </row>
    <row r="10" spans="1:19">
      <c r="A10" s="124" t="s">
        <v>596</v>
      </c>
      <c r="B10" s="119"/>
      <c r="C10" s="121"/>
      <c r="E10" s="124" t="s">
        <v>566</v>
      </c>
      <c r="F10" s="119"/>
      <c r="G10" s="132"/>
    </row>
    <row r="11" spans="1:19">
      <c r="A11" s="124" t="s">
        <v>597</v>
      </c>
      <c r="B11" s="119"/>
      <c r="C11" s="132"/>
      <c r="E11" s="124" t="s">
        <v>598</v>
      </c>
      <c r="F11" s="119"/>
      <c r="G11" s="132"/>
    </row>
    <row r="12" spans="1:19">
      <c r="E12" s="124" t="s">
        <v>579</v>
      </c>
      <c r="F12" s="119"/>
      <c r="G12" s="132"/>
    </row>
    <row r="13" spans="1:19">
      <c r="E13" s="124" t="s">
        <v>599</v>
      </c>
      <c r="F13" s="119"/>
      <c r="G13" s="132"/>
    </row>
    <row r="14" spans="1:19">
      <c r="E14" s="127" t="s">
        <v>600</v>
      </c>
      <c r="F14" s="128" t="s">
        <v>601</v>
      </c>
      <c r="G14" s="121"/>
    </row>
    <row r="15" spans="1:19">
      <c r="E15" s="129"/>
      <c r="F15" s="128" t="s">
        <v>602</v>
      </c>
      <c r="G15" s="132"/>
    </row>
    <row r="16" spans="1:19">
      <c r="E16" s="128" t="s">
        <v>603</v>
      </c>
      <c r="F16" s="128" t="s">
        <v>604</v>
      </c>
      <c r="G16" s="121"/>
    </row>
    <row r="17" spans="5:7">
      <c r="E17" s="124" t="s">
        <v>605</v>
      </c>
      <c r="F17" s="119"/>
      <c r="G17" s="132"/>
    </row>
    <row r="18" spans="5:7">
      <c r="E18" s="124" t="s">
        <v>606</v>
      </c>
      <c r="F18" s="119"/>
      <c r="G18" s="132"/>
    </row>
    <row r="19" spans="5:7">
      <c r="E19" s="127" t="s">
        <v>607</v>
      </c>
      <c r="F19" s="128" t="s">
        <v>608</v>
      </c>
      <c r="G19" s="132"/>
    </row>
    <row r="20" spans="5:7">
      <c r="E20" s="130"/>
      <c r="F20" s="128" t="s">
        <v>609</v>
      </c>
      <c r="G20" s="132"/>
    </row>
    <row r="21" spans="5:7">
      <c r="E21" s="129"/>
      <c r="F21" s="128" t="s">
        <v>610</v>
      </c>
      <c r="G21" s="132"/>
    </row>
  </sheetData>
  <phoneticPr fontId="55"/>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692A9-BEFC-4E67-A427-256D2A2EA4EA}">
  <sheetPr codeName="Sheet18">
    <tabColor theme="1"/>
  </sheetPr>
  <dimension ref="A1:S100"/>
  <sheetViews>
    <sheetView zoomScale="85" zoomScaleNormal="85" workbookViewId="0">
      <pane ySplit="2" topLeftCell="A3" activePane="bottomLeft" state="frozenSplit"/>
      <selection activeCell="G2" sqref="G2:G16"/>
      <selection pane="bottomLeft" activeCell="G2" sqref="G2:G16"/>
    </sheetView>
  </sheetViews>
  <sheetFormatPr defaultColWidth="8.75" defaultRowHeight="18.75"/>
  <cols>
    <col min="1" max="1" width="11.375" style="116" bestFit="1" customWidth="1"/>
    <col min="2" max="2" width="9.25" style="116" bestFit="1" customWidth="1"/>
    <col min="3" max="6" width="20" style="116" bestFit="1" customWidth="1"/>
    <col min="7" max="7" width="5.25" style="116" bestFit="1" customWidth="1"/>
    <col min="8" max="8" width="13" style="116" bestFit="1" customWidth="1"/>
    <col min="9" max="9" width="7.25" style="116" bestFit="1" customWidth="1"/>
    <col min="10" max="10" width="9.25" style="116" bestFit="1" customWidth="1"/>
    <col min="11" max="11" width="11.375" style="116" bestFit="1" customWidth="1"/>
    <col min="12" max="12" width="9.25" style="116" bestFit="1" customWidth="1"/>
    <col min="13" max="14" width="9.25" style="116" customWidth="1"/>
    <col min="15" max="15" width="13.5" style="116" customWidth="1"/>
    <col min="16" max="16" width="5.25" style="116" customWidth="1"/>
    <col min="17" max="17" width="17.875" style="116" customWidth="1"/>
    <col min="18" max="18" width="15.75" style="116" customWidth="1"/>
    <col min="19" max="19" width="15.5" style="116" bestFit="1" customWidth="1"/>
    <col min="20" max="20" width="8.75" style="116" customWidth="1"/>
    <col min="21" max="16384" width="8.75" style="116"/>
  </cols>
  <sheetData>
    <row r="1" spans="1:19">
      <c r="A1" s="127"/>
      <c r="B1" s="124" t="s">
        <v>611</v>
      </c>
      <c r="C1" s="125"/>
      <c r="D1" s="125"/>
      <c r="E1" s="125"/>
      <c r="F1" s="119"/>
      <c r="G1" s="127" t="s">
        <v>612</v>
      </c>
      <c r="H1" s="127" t="s">
        <v>613</v>
      </c>
      <c r="I1" s="126" t="s">
        <v>614</v>
      </c>
      <c r="J1" s="119"/>
      <c r="K1" s="124" t="s">
        <v>615</v>
      </c>
      <c r="L1" s="125"/>
      <c r="M1" s="125"/>
      <c r="N1" s="125"/>
      <c r="O1" s="125"/>
      <c r="P1" s="125"/>
      <c r="Q1" s="125"/>
      <c r="R1" s="119"/>
      <c r="S1" s="127" t="s">
        <v>566</v>
      </c>
    </row>
    <row r="2" spans="1:19">
      <c r="A2" s="129"/>
      <c r="B2" s="128" t="s">
        <v>616</v>
      </c>
      <c r="C2" s="131" t="s">
        <v>617</v>
      </c>
      <c r="D2" s="131" t="s">
        <v>618</v>
      </c>
      <c r="E2" s="131" t="s">
        <v>619</v>
      </c>
      <c r="F2" s="131" t="s">
        <v>620</v>
      </c>
      <c r="G2" s="129"/>
      <c r="H2" s="129"/>
      <c r="I2" s="129"/>
      <c r="J2" s="128" t="s">
        <v>621</v>
      </c>
      <c r="K2" s="128" t="s">
        <v>622</v>
      </c>
      <c r="L2" s="128" t="s">
        <v>573</v>
      </c>
      <c r="M2" s="128" t="s">
        <v>576</v>
      </c>
      <c r="N2" s="128" t="s">
        <v>581</v>
      </c>
      <c r="O2" s="128" t="s">
        <v>585</v>
      </c>
      <c r="P2" s="128" t="s">
        <v>589</v>
      </c>
      <c r="Q2" s="128" t="s">
        <v>593</v>
      </c>
      <c r="R2" s="128" t="s">
        <v>623</v>
      </c>
      <c r="S2" s="129"/>
    </row>
    <row r="3" spans="1:19" customFormat="1">
      <c r="A3" s="128" t="s">
        <v>624</v>
      </c>
      <c r="B3" s="132"/>
      <c r="C3" s="132"/>
      <c r="D3" s="132"/>
      <c r="E3" s="132"/>
      <c r="F3" s="132"/>
      <c r="G3" s="132"/>
      <c r="H3" s="123"/>
      <c r="I3" s="132"/>
      <c r="J3" s="132"/>
      <c r="K3" s="132"/>
      <c r="L3" s="132"/>
      <c r="M3" s="132"/>
      <c r="N3" s="132"/>
      <c r="O3" s="132"/>
      <c r="P3" s="132"/>
      <c r="Q3" s="132"/>
      <c r="R3" s="132"/>
      <c r="S3" s="132"/>
    </row>
    <row r="4" spans="1:19">
      <c r="A4" s="128" t="s">
        <v>625</v>
      </c>
      <c r="B4" s="132"/>
      <c r="C4" s="132"/>
      <c r="D4" s="132"/>
      <c r="E4" s="132"/>
      <c r="F4" s="132"/>
      <c r="G4" s="132"/>
      <c r="H4" s="123"/>
      <c r="I4" s="132"/>
      <c r="J4" s="132"/>
      <c r="K4" s="132"/>
      <c r="L4" s="132"/>
      <c r="M4" s="132"/>
      <c r="N4" s="132"/>
      <c r="O4" s="132"/>
      <c r="P4" s="132"/>
      <c r="Q4" s="132"/>
      <c r="R4" s="132"/>
      <c r="S4" s="132"/>
    </row>
    <row r="5" spans="1:19">
      <c r="A5" s="128" t="s">
        <v>626</v>
      </c>
      <c r="B5" s="132"/>
      <c r="C5" s="132"/>
      <c r="D5" s="132"/>
      <c r="E5" s="132"/>
      <c r="F5" s="132"/>
      <c r="G5" s="132"/>
      <c r="H5" s="123"/>
      <c r="I5" s="132"/>
      <c r="J5" s="132"/>
      <c r="K5" s="132"/>
      <c r="L5" s="132"/>
      <c r="M5" s="132"/>
      <c r="N5" s="132"/>
      <c r="O5" s="132"/>
      <c r="P5" s="132"/>
      <c r="Q5" s="132"/>
      <c r="R5" s="132"/>
      <c r="S5" s="132"/>
    </row>
    <row r="6" spans="1:19">
      <c r="A6" s="128"/>
      <c r="B6" s="132"/>
      <c r="C6" s="132"/>
      <c r="D6" s="132"/>
      <c r="E6" s="132"/>
      <c r="F6" s="132"/>
      <c r="G6" s="132"/>
      <c r="H6" s="122"/>
      <c r="I6" s="132"/>
      <c r="J6" s="132"/>
      <c r="K6" s="132"/>
      <c r="L6" s="132"/>
      <c r="M6" s="132"/>
      <c r="N6" s="132"/>
      <c r="O6" s="132"/>
      <c r="P6" s="132"/>
      <c r="Q6" s="132"/>
      <c r="R6" s="132"/>
      <c r="S6" s="132"/>
    </row>
    <row r="7" spans="1:19">
      <c r="A7" s="128"/>
      <c r="B7" s="132"/>
      <c r="C7" s="132"/>
      <c r="D7" s="132"/>
      <c r="E7" s="132"/>
      <c r="F7" s="132"/>
      <c r="G7" s="132"/>
      <c r="H7" s="122"/>
      <c r="I7" s="132"/>
      <c r="J7" s="132"/>
      <c r="K7" s="132"/>
      <c r="L7" s="132"/>
      <c r="M7" s="132"/>
      <c r="N7" s="132"/>
      <c r="O7" s="132"/>
      <c r="P7" s="132"/>
      <c r="Q7" s="132"/>
      <c r="R7" s="132"/>
      <c r="S7" s="132"/>
    </row>
    <row r="8" spans="1:19">
      <c r="A8" s="128"/>
      <c r="B8" s="132"/>
      <c r="C8" s="132"/>
      <c r="D8" s="132"/>
      <c r="E8" s="132"/>
      <c r="F8" s="132"/>
      <c r="G8" s="132"/>
      <c r="H8" s="122"/>
      <c r="I8" s="132"/>
      <c r="J8" s="132"/>
      <c r="K8" s="132"/>
      <c r="L8" s="132"/>
      <c r="M8" s="132"/>
      <c r="N8" s="132"/>
      <c r="O8" s="132"/>
      <c r="P8" s="132"/>
      <c r="Q8" s="132"/>
      <c r="R8" s="132"/>
      <c r="S8" s="132"/>
    </row>
    <row r="9" spans="1:19">
      <c r="A9" s="128"/>
      <c r="B9" s="132"/>
      <c r="C9" s="132"/>
      <c r="D9" s="132"/>
      <c r="E9" s="132"/>
      <c r="F9" s="132"/>
      <c r="G9" s="132"/>
      <c r="H9" s="122"/>
      <c r="I9" s="132"/>
      <c r="J9" s="132"/>
      <c r="K9" s="132"/>
      <c r="L9" s="132"/>
      <c r="M9" s="132"/>
      <c r="N9" s="132"/>
      <c r="O9" s="132"/>
      <c r="P9" s="132"/>
      <c r="Q9" s="132"/>
      <c r="R9" s="132"/>
      <c r="S9" s="132"/>
    </row>
    <row r="10" spans="1:19">
      <c r="A10" s="128"/>
      <c r="B10" s="132"/>
      <c r="C10" s="132"/>
      <c r="D10" s="132"/>
      <c r="E10" s="132"/>
      <c r="F10" s="132"/>
      <c r="G10" s="132"/>
      <c r="H10" s="122"/>
      <c r="I10" s="132"/>
      <c r="J10" s="132"/>
      <c r="K10" s="132"/>
      <c r="L10" s="132"/>
      <c r="M10" s="132"/>
      <c r="N10" s="132"/>
      <c r="O10" s="132"/>
      <c r="P10" s="132"/>
      <c r="Q10" s="132"/>
      <c r="R10" s="132"/>
      <c r="S10" s="132"/>
    </row>
    <row r="11" spans="1:19">
      <c r="A11" s="128"/>
      <c r="B11" s="132"/>
      <c r="C11" s="132"/>
      <c r="D11" s="132"/>
      <c r="E11" s="132"/>
      <c r="F11" s="132"/>
      <c r="G11" s="132"/>
      <c r="H11" s="122"/>
      <c r="I11" s="132"/>
      <c r="J11" s="132"/>
      <c r="K11" s="132"/>
      <c r="L11" s="132"/>
      <c r="M11" s="132"/>
      <c r="N11" s="132"/>
      <c r="O11" s="132"/>
      <c r="P11" s="132"/>
      <c r="Q11" s="132"/>
      <c r="R11" s="132"/>
      <c r="S11" s="132"/>
    </row>
    <row r="12" spans="1:19">
      <c r="A12" s="128"/>
      <c r="B12" s="132"/>
      <c r="C12" s="132"/>
      <c r="D12" s="132"/>
      <c r="E12" s="132"/>
      <c r="F12" s="132"/>
      <c r="G12" s="132"/>
      <c r="H12" s="122"/>
      <c r="I12" s="132"/>
      <c r="J12" s="132"/>
      <c r="K12" s="132"/>
      <c r="L12" s="132"/>
      <c r="M12" s="132"/>
      <c r="N12" s="132"/>
      <c r="O12" s="132"/>
      <c r="P12" s="132"/>
      <c r="Q12" s="132"/>
      <c r="R12" s="132"/>
      <c r="S12" s="132"/>
    </row>
    <row r="13" spans="1:19">
      <c r="A13" s="128"/>
      <c r="B13" s="132"/>
      <c r="C13" s="132"/>
      <c r="D13" s="132"/>
      <c r="E13" s="132"/>
      <c r="F13" s="132"/>
      <c r="G13" s="132"/>
      <c r="H13" s="122"/>
      <c r="I13" s="132"/>
      <c r="J13" s="132"/>
      <c r="K13" s="132"/>
      <c r="L13" s="132"/>
      <c r="M13" s="132"/>
      <c r="N13" s="132"/>
      <c r="O13" s="132"/>
      <c r="P13" s="132"/>
      <c r="Q13" s="132"/>
      <c r="R13" s="132"/>
      <c r="S13" s="132"/>
    </row>
    <row r="14" spans="1:19">
      <c r="A14" s="128"/>
      <c r="B14" s="132"/>
      <c r="C14" s="132"/>
      <c r="D14" s="132"/>
      <c r="E14" s="132"/>
      <c r="F14" s="132"/>
      <c r="G14" s="132"/>
      <c r="H14" s="122"/>
      <c r="I14" s="132"/>
      <c r="J14" s="132"/>
      <c r="K14" s="132"/>
      <c r="L14" s="132"/>
      <c r="M14" s="132"/>
      <c r="N14" s="132"/>
      <c r="O14" s="132"/>
      <c r="P14" s="132"/>
      <c r="Q14" s="132"/>
      <c r="R14" s="132"/>
      <c r="S14" s="132"/>
    </row>
    <row r="15" spans="1:19">
      <c r="A15" s="128"/>
      <c r="B15" s="132"/>
      <c r="C15" s="132"/>
      <c r="D15" s="132"/>
      <c r="E15" s="132"/>
      <c r="F15" s="132"/>
      <c r="G15" s="132"/>
      <c r="H15" s="122"/>
      <c r="I15" s="132"/>
      <c r="J15" s="132"/>
      <c r="K15" s="132"/>
      <c r="L15" s="132"/>
      <c r="M15" s="132"/>
      <c r="N15" s="132"/>
      <c r="O15" s="132"/>
      <c r="P15" s="132"/>
      <c r="Q15" s="132"/>
      <c r="R15" s="132"/>
      <c r="S15" s="132"/>
    </row>
    <row r="16" spans="1:19">
      <c r="A16" s="128"/>
      <c r="B16" s="132"/>
      <c r="C16" s="132"/>
      <c r="D16" s="132"/>
      <c r="E16" s="132"/>
      <c r="F16" s="132"/>
      <c r="G16" s="132"/>
      <c r="H16" s="122"/>
      <c r="I16" s="132"/>
      <c r="J16" s="132"/>
      <c r="K16" s="132"/>
      <c r="L16" s="132"/>
      <c r="M16" s="132"/>
      <c r="N16" s="132"/>
      <c r="O16" s="132"/>
      <c r="P16" s="132"/>
      <c r="Q16" s="132"/>
      <c r="R16" s="132"/>
      <c r="S16" s="132"/>
    </row>
    <row r="17" spans="1:19">
      <c r="A17" s="128"/>
      <c r="B17" s="132"/>
      <c r="C17" s="132"/>
      <c r="D17" s="132"/>
      <c r="E17" s="132"/>
      <c r="F17" s="132"/>
      <c r="G17" s="132"/>
      <c r="H17" s="122"/>
      <c r="I17" s="132"/>
      <c r="J17" s="132"/>
      <c r="K17" s="132"/>
      <c r="L17" s="132"/>
      <c r="M17" s="132"/>
      <c r="N17" s="132"/>
      <c r="O17" s="132"/>
      <c r="P17" s="132"/>
      <c r="Q17" s="132"/>
      <c r="R17" s="132"/>
      <c r="S17" s="132"/>
    </row>
    <row r="18" spans="1:19">
      <c r="A18" s="128"/>
      <c r="B18" s="132"/>
      <c r="C18" s="132"/>
      <c r="D18" s="132"/>
      <c r="E18" s="132"/>
      <c r="F18" s="132"/>
      <c r="G18" s="132"/>
      <c r="H18" s="122"/>
      <c r="I18" s="132"/>
      <c r="J18" s="132"/>
      <c r="K18" s="132"/>
      <c r="L18" s="132"/>
      <c r="M18" s="132"/>
      <c r="N18" s="132"/>
      <c r="O18" s="132"/>
      <c r="P18" s="132"/>
      <c r="Q18" s="132"/>
      <c r="R18" s="132"/>
      <c r="S18" s="132"/>
    </row>
    <row r="19" spans="1:19">
      <c r="A19" s="128"/>
      <c r="B19" s="132"/>
      <c r="C19" s="132"/>
      <c r="D19" s="132"/>
      <c r="E19" s="132"/>
      <c r="F19" s="132"/>
      <c r="G19" s="132"/>
      <c r="H19" s="122"/>
      <c r="I19" s="132"/>
      <c r="J19" s="132"/>
      <c r="K19" s="132"/>
      <c r="L19" s="132"/>
      <c r="M19" s="132"/>
      <c r="N19" s="132"/>
      <c r="O19" s="132"/>
      <c r="P19" s="132"/>
      <c r="Q19" s="132"/>
      <c r="R19" s="132"/>
      <c r="S19" s="132"/>
    </row>
    <row r="20" spans="1:19">
      <c r="A20" s="128"/>
      <c r="B20" s="132"/>
      <c r="C20" s="132"/>
      <c r="D20" s="132"/>
      <c r="E20" s="132"/>
      <c r="F20" s="132"/>
      <c r="G20" s="132"/>
      <c r="H20" s="122"/>
      <c r="I20" s="132"/>
      <c r="J20" s="132"/>
      <c r="K20" s="132"/>
      <c r="L20" s="132"/>
      <c r="M20" s="132"/>
      <c r="N20" s="132"/>
      <c r="O20" s="132"/>
      <c r="P20" s="132"/>
      <c r="Q20" s="132"/>
      <c r="R20" s="132"/>
      <c r="S20" s="132"/>
    </row>
    <row r="21" spans="1:19">
      <c r="A21" s="128"/>
      <c r="B21" s="132"/>
      <c r="C21" s="132"/>
      <c r="D21" s="132"/>
      <c r="E21" s="132"/>
      <c r="F21" s="132"/>
      <c r="G21" s="132"/>
      <c r="H21" s="122"/>
      <c r="I21" s="132"/>
      <c r="J21" s="132"/>
      <c r="K21" s="132"/>
      <c r="L21" s="132"/>
      <c r="M21" s="132"/>
      <c r="N21" s="132"/>
      <c r="O21" s="132"/>
      <c r="P21" s="132"/>
      <c r="Q21" s="132"/>
      <c r="R21" s="132"/>
      <c r="S21" s="132"/>
    </row>
    <row r="22" spans="1:19">
      <c r="A22" s="128"/>
      <c r="B22" s="132"/>
      <c r="C22" s="132"/>
      <c r="D22" s="132"/>
      <c r="E22" s="132"/>
      <c r="F22" s="132"/>
      <c r="G22" s="132"/>
      <c r="H22" s="122"/>
      <c r="I22" s="132"/>
      <c r="J22" s="132"/>
      <c r="K22" s="132"/>
      <c r="L22" s="132"/>
      <c r="M22" s="132"/>
      <c r="N22" s="132"/>
      <c r="O22" s="132"/>
      <c r="P22" s="132"/>
      <c r="Q22" s="132"/>
      <c r="R22" s="132"/>
      <c r="S22" s="132"/>
    </row>
    <row r="23" spans="1:19">
      <c r="A23" s="128"/>
      <c r="B23" s="132"/>
      <c r="C23" s="132"/>
      <c r="D23" s="132"/>
      <c r="E23" s="132"/>
      <c r="F23" s="132"/>
      <c r="G23" s="132"/>
      <c r="H23" s="122"/>
      <c r="I23" s="132"/>
      <c r="J23" s="132"/>
      <c r="K23" s="132"/>
      <c r="L23" s="132"/>
      <c r="M23" s="132"/>
      <c r="N23" s="132"/>
      <c r="O23" s="132"/>
      <c r="P23" s="132"/>
      <c r="Q23" s="132"/>
      <c r="R23" s="132"/>
      <c r="S23" s="132"/>
    </row>
    <row r="24" spans="1:19">
      <c r="A24" s="128"/>
      <c r="B24" s="132"/>
      <c r="C24" s="132"/>
      <c r="D24" s="132"/>
      <c r="E24" s="132"/>
      <c r="F24" s="132"/>
      <c r="G24" s="132"/>
      <c r="H24" s="122"/>
      <c r="I24" s="132"/>
      <c r="J24" s="132"/>
      <c r="K24" s="132"/>
      <c r="L24" s="132"/>
      <c r="M24" s="132"/>
      <c r="N24" s="132"/>
      <c r="O24" s="132"/>
      <c r="P24" s="132"/>
      <c r="Q24" s="132"/>
      <c r="R24" s="132"/>
      <c r="S24" s="132"/>
    </row>
    <row r="25" spans="1:19">
      <c r="A25" s="128"/>
      <c r="B25" s="132"/>
      <c r="C25" s="132"/>
      <c r="D25" s="132"/>
      <c r="E25" s="132"/>
      <c r="F25" s="132"/>
      <c r="G25" s="132"/>
      <c r="H25" s="122"/>
      <c r="I25" s="132"/>
      <c r="J25" s="132"/>
      <c r="K25" s="132"/>
      <c r="L25" s="132"/>
      <c r="M25" s="132"/>
      <c r="N25" s="132"/>
      <c r="O25" s="132"/>
      <c r="P25" s="132"/>
      <c r="Q25" s="132"/>
      <c r="R25" s="132"/>
      <c r="S25" s="132"/>
    </row>
    <row r="26" spans="1:19">
      <c r="A26" s="128"/>
      <c r="B26" s="132"/>
      <c r="C26" s="132"/>
      <c r="D26" s="132"/>
      <c r="E26" s="132"/>
      <c r="F26" s="132"/>
      <c r="G26" s="132"/>
      <c r="H26" s="122"/>
      <c r="I26" s="132"/>
      <c r="J26" s="132"/>
      <c r="K26" s="132"/>
      <c r="L26" s="132"/>
      <c r="M26" s="132"/>
      <c r="N26" s="132"/>
      <c r="O26" s="132"/>
      <c r="P26" s="132"/>
      <c r="Q26" s="132"/>
      <c r="R26" s="132"/>
      <c r="S26" s="132"/>
    </row>
    <row r="27" spans="1:19">
      <c r="A27" s="128"/>
      <c r="B27" s="132"/>
      <c r="C27" s="132"/>
      <c r="D27" s="132"/>
      <c r="E27" s="132"/>
      <c r="F27" s="132"/>
      <c r="G27" s="132"/>
      <c r="H27" s="122"/>
      <c r="I27" s="132"/>
      <c r="J27" s="132"/>
      <c r="K27" s="132"/>
      <c r="L27" s="132"/>
      <c r="M27" s="132"/>
      <c r="N27" s="132"/>
      <c r="O27" s="132"/>
      <c r="P27" s="132"/>
      <c r="Q27" s="132"/>
      <c r="R27" s="132"/>
      <c r="S27" s="132"/>
    </row>
    <row r="28" spans="1:19">
      <c r="A28" s="128"/>
      <c r="B28" s="132"/>
      <c r="C28" s="132"/>
      <c r="D28" s="132"/>
      <c r="E28" s="132"/>
      <c r="F28" s="132"/>
      <c r="G28" s="132"/>
      <c r="H28" s="122"/>
      <c r="I28" s="132"/>
      <c r="J28" s="132"/>
      <c r="K28" s="132"/>
      <c r="L28" s="132"/>
      <c r="M28" s="132"/>
      <c r="N28" s="132"/>
      <c r="O28" s="132"/>
      <c r="P28" s="132"/>
      <c r="Q28" s="132"/>
      <c r="R28" s="132"/>
      <c r="S28" s="132"/>
    </row>
    <row r="29" spans="1:19">
      <c r="A29" s="128"/>
      <c r="B29" s="132"/>
      <c r="C29" s="132"/>
      <c r="D29" s="132"/>
      <c r="E29" s="132"/>
      <c r="F29" s="132"/>
      <c r="G29" s="132"/>
      <c r="H29" s="122"/>
      <c r="I29" s="132"/>
      <c r="J29" s="132"/>
      <c r="K29" s="132"/>
      <c r="L29" s="132"/>
      <c r="M29" s="132"/>
      <c r="N29" s="132"/>
      <c r="O29" s="132"/>
      <c r="P29" s="132"/>
      <c r="Q29" s="132"/>
      <c r="R29" s="132"/>
      <c r="S29" s="132"/>
    </row>
    <row r="30" spans="1:19">
      <c r="A30" s="128"/>
      <c r="B30" s="132"/>
      <c r="C30" s="132"/>
      <c r="D30" s="132"/>
      <c r="E30" s="132"/>
      <c r="F30" s="132"/>
      <c r="G30" s="132"/>
      <c r="H30" s="122"/>
      <c r="I30" s="132"/>
      <c r="J30" s="132"/>
      <c r="K30" s="132"/>
      <c r="L30" s="132"/>
      <c r="M30" s="132"/>
      <c r="N30" s="132"/>
      <c r="O30" s="132"/>
      <c r="P30" s="132"/>
      <c r="Q30" s="132"/>
      <c r="R30" s="132"/>
      <c r="S30" s="132"/>
    </row>
    <row r="31" spans="1:19">
      <c r="A31" s="128"/>
      <c r="B31" s="132"/>
      <c r="C31" s="132"/>
      <c r="D31" s="132"/>
      <c r="E31" s="132"/>
      <c r="F31" s="132"/>
      <c r="G31" s="132"/>
      <c r="H31" s="122"/>
      <c r="I31" s="132"/>
      <c r="J31" s="132"/>
      <c r="K31" s="132"/>
      <c r="L31" s="132"/>
      <c r="M31" s="132"/>
      <c r="N31" s="132"/>
      <c r="O31" s="132"/>
      <c r="P31" s="132"/>
      <c r="Q31" s="132"/>
      <c r="R31" s="132"/>
      <c r="S31" s="132"/>
    </row>
    <row r="32" spans="1:19">
      <c r="A32" s="128"/>
      <c r="B32" s="132"/>
      <c r="C32" s="132"/>
      <c r="D32" s="132"/>
      <c r="E32" s="132"/>
      <c r="F32" s="132"/>
      <c r="G32" s="132"/>
      <c r="H32" s="122"/>
      <c r="I32" s="132"/>
      <c r="J32" s="132"/>
      <c r="K32" s="132"/>
      <c r="L32" s="132"/>
      <c r="M32" s="132"/>
      <c r="N32" s="132"/>
      <c r="O32" s="132"/>
      <c r="P32" s="132"/>
      <c r="Q32" s="132"/>
      <c r="R32" s="132"/>
      <c r="S32" s="132"/>
    </row>
    <row r="33" spans="1:19">
      <c r="A33" s="128"/>
      <c r="B33" s="132"/>
      <c r="C33" s="132"/>
      <c r="D33" s="132"/>
      <c r="E33" s="132"/>
      <c r="F33" s="132"/>
      <c r="G33" s="132"/>
      <c r="H33" s="122"/>
      <c r="I33" s="132"/>
      <c r="J33" s="132"/>
      <c r="K33" s="132"/>
      <c r="L33" s="132"/>
      <c r="M33" s="132"/>
      <c r="N33" s="132"/>
      <c r="O33" s="132"/>
      <c r="P33" s="132"/>
      <c r="Q33" s="132"/>
      <c r="R33" s="132"/>
      <c r="S33" s="132"/>
    </row>
    <row r="34" spans="1:19">
      <c r="A34" s="128"/>
      <c r="B34" s="132"/>
      <c r="C34" s="132"/>
      <c r="D34" s="132"/>
      <c r="E34" s="132"/>
      <c r="F34" s="132"/>
      <c r="G34" s="132"/>
      <c r="H34" s="122"/>
      <c r="I34" s="132"/>
      <c r="J34" s="132"/>
      <c r="K34" s="132"/>
      <c r="L34" s="132"/>
      <c r="M34" s="132"/>
      <c r="N34" s="132"/>
      <c r="O34" s="132"/>
      <c r="P34" s="132"/>
      <c r="Q34" s="132"/>
      <c r="R34" s="132"/>
      <c r="S34" s="132"/>
    </row>
    <row r="35" spans="1:19">
      <c r="A35" s="128"/>
      <c r="B35" s="132"/>
      <c r="C35" s="132"/>
      <c r="D35" s="132"/>
      <c r="E35" s="132"/>
      <c r="F35" s="132"/>
      <c r="G35" s="132"/>
      <c r="H35" s="122"/>
      <c r="I35" s="132"/>
      <c r="J35" s="132"/>
      <c r="K35" s="132"/>
      <c r="L35" s="132"/>
      <c r="M35" s="132"/>
      <c r="N35" s="132"/>
      <c r="O35" s="132"/>
      <c r="P35" s="132"/>
      <c r="Q35" s="132"/>
      <c r="R35" s="132"/>
      <c r="S35" s="132"/>
    </row>
    <row r="36" spans="1:19">
      <c r="A36" s="128"/>
      <c r="B36" s="132"/>
      <c r="C36" s="132"/>
      <c r="D36" s="132"/>
      <c r="E36" s="132"/>
      <c r="F36" s="132"/>
      <c r="G36" s="132"/>
      <c r="H36" s="122"/>
      <c r="I36" s="132"/>
      <c r="J36" s="132"/>
      <c r="K36" s="132"/>
      <c r="L36" s="132"/>
      <c r="M36" s="132"/>
      <c r="N36" s="132"/>
      <c r="O36" s="132"/>
      <c r="P36" s="132"/>
      <c r="Q36" s="132"/>
      <c r="R36" s="132"/>
      <c r="S36" s="132"/>
    </row>
    <row r="37" spans="1:19">
      <c r="A37" s="128"/>
      <c r="B37" s="132"/>
      <c r="C37" s="132"/>
      <c r="D37" s="132"/>
      <c r="E37" s="132"/>
      <c r="F37" s="132"/>
      <c r="G37" s="132"/>
      <c r="H37" s="122"/>
      <c r="I37" s="132"/>
      <c r="J37" s="132"/>
      <c r="K37" s="132"/>
      <c r="L37" s="132"/>
      <c r="M37" s="132"/>
      <c r="N37" s="132"/>
      <c r="O37" s="132"/>
      <c r="P37" s="132"/>
      <c r="Q37" s="132"/>
      <c r="R37" s="132"/>
      <c r="S37" s="132"/>
    </row>
    <row r="38" spans="1:19">
      <c r="A38" s="128"/>
      <c r="B38" s="132"/>
      <c r="C38" s="132"/>
      <c r="D38" s="132"/>
      <c r="E38" s="132"/>
      <c r="F38" s="132"/>
      <c r="G38" s="132"/>
      <c r="H38" s="122"/>
      <c r="I38" s="132"/>
      <c r="J38" s="132"/>
      <c r="K38" s="132"/>
      <c r="L38" s="132"/>
      <c r="M38" s="132"/>
      <c r="N38" s="132"/>
      <c r="O38" s="132"/>
      <c r="P38" s="132"/>
      <c r="Q38" s="132"/>
      <c r="R38" s="132"/>
      <c r="S38" s="132"/>
    </row>
    <row r="39" spans="1:19">
      <c r="A39" s="128"/>
      <c r="B39" s="132"/>
      <c r="C39" s="132"/>
      <c r="D39" s="132"/>
      <c r="E39" s="132"/>
      <c r="F39" s="132"/>
      <c r="G39" s="132"/>
      <c r="H39" s="122"/>
      <c r="I39" s="132"/>
      <c r="J39" s="132"/>
      <c r="K39" s="132"/>
      <c r="L39" s="132"/>
      <c r="M39" s="132"/>
      <c r="N39" s="132"/>
      <c r="O39" s="132"/>
      <c r="P39" s="132"/>
      <c r="Q39" s="132"/>
      <c r="R39" s="132"/>
      <c r="S39" s="132"/>
    </row>
    <row r="40" spans="1:19">
      <c r="A40" s="128"/>
      <c r="B40" s="132"/>
      <c r="C40" s="132"/>
      <c r="D40" s="132"/>
      <c r="E40" s="132"/>
      <c r="F40" s="132"/>
      <c r="G40" s="132"/>
      <c r="H40" s="122"/>
      <c r="I40" s="132"/>
      <c r="J40" s="132"/>
      <c r="K40" s="132"/>
      <c r="L40" s="132"/>
      <c r="M40" s="132"/>
      <c r="N40" s="132"/>
      <c r="O40" s="132"/>
      <c r="P40" s="132"/>
      <c r="Q40" s="132"/>
      <c r="R40" s="132"/>
      <c r="S40" s="132"/>
    </row>
    <row r="41" spans="1:19">
      <c r="A41" s="128"/>
      <c r="B41" s="132"/>
      <c r="C41" s="132"/>
      <c r="D41" s="132"/>
      <c r="E41" s="132"/>
      <c r="F41" s="132"/>
      <c r="G41" s="132"/>
      <c r="H41" s="122"/>
      <c r="I41" s="132"/>
      <c r="J41" s="132"/>
      <c r="K41" s="132"/>
      <c r="L41" s="132"/>
      <c r="M41" s="132"/>
      <c r="N41" s="132"/>
      <c r="O41" s="132"/>
      <c r="P41" s="132"/>
      <c r="Q41" s="132"/>
      <c r="R41" s="132"/>
      <c r="S41" s="132"/>
    </row>
    <row r="42" spans="1:19">
      <c r="A42" s="128"/>
      <c r="B42" s="132"/>
      <c r="C42" s="132"/>
      <c r="D42" s="132"/>
      <c r="E42" s="132"/>
      <c r="F42" s="132"/>
      <c r="G42" s="132"/>
      <c r="H42" s="122"/>
      <c r="I42" s="132"/>
      <c r="J42" s="132"/>
      <c r="K42" s="132"/>
      <c r="L42" s="132"/>
      <c r="M42" s="132"/>
      <c r="N42" s="132"/>
      <c r="O42" s="132"/>
      <c r="P42" s="132"/>
      <c r="Q42" s="132"/>
      <c r="R42" s="132"/>
      <c r="S42" s="132"/>
    </row>
    <row r="43" spans="1:19">
      <c r="A43" s="128"/>
      <c r="B43" s="132"/>
      <c r="C43" s="132"/>
      <c r="D43" s="132"/>
      <c r="E43" s="132"/>
      <c r="F43" s="132"/>
      <c r="G43" s="132"/>
      <c r="H43" s="122"/>
      <c r="I43" s="132"/>
      <c r="J43" s="132"/>
      <c r="K43" s="132"/>
      <c r="L43" s="132"/>
      <c r="M43" s="132"/>
      <c r="N43" s="132"/>
      <c r="O43" s="132"/>
      <c r="P43" s="132"/>
      <c r="Q43" s="132"/>
      <c r="R43" s="132"/>
      <c r="S43" s="132"/>
    </row>
    <row r="44" spans="1:19">
      <c r="A44" s="128"/>
      <c r="B44" s="132"/>
      <c r="C44" s="132"/>
      <c r="D44" s="132"/>
      <c r="E44" s="132"/>
      <c r="F44" s="132"/>
      <c r="G44" s="132"/>
      <c r="H44" s="122"/>
      <c r="I44" s="132"/>
      <c r="J44" s="132"/>
      <c r="K44" s="132"/>
      <c r="L44" s="132"/>
      <c r="M44" s="132"/>
      <c r="N44" s="132"/>
      <c r="O44" s="132"/>
      <c r="P44" s="132"/>
      <c r="Q44" s="132"/>
      <c r="R44" s="132"/>
      <c r="S44" s="132"/>
    </row>
    <row r="45" spans="1:19">
      <c r="A45" s="128"/>
      <c r="B45" s="132"/>
      <c r="C45" s="132"/>
      <c r="D45" s="132"/>
      <c r="E45" s="132"/>
      <c r="F45" s="132"/>
      <c r="G45" s="132"/>
      <c r="H45" s="122"/>
      <c r="I45" s="132"/>
      <c r="J45" s="132"/>
      <c r="K45" s="132"/>
      <c r="L45" s="132"/>
      <c r="M45" s="132"/>
      <c r="N45" s="132"/>
      <c r="O45" s="132"/>
      <c r="P45" s="132"/>
      <c r="Q45" s="132"/>
      <c r="R45" s="132"/>
      <c r="S45" s="132"/>
    </row>
    <row r="46" spans="1:19">
      <c r="A46" s="128"/>
      <c r="B46" s="132"/>
      <c r="C46" s="132"/>
      <c r="D46" s="132"/>
      <c r="E46" s="132"/>
      <c r="F46" s="132"/>
      <c r="G46" s="132"/>
      <c r="H46" s="122"/>
      <c r="I46" s="132"/>
      <c r="J46" s="132"/>
      <c r="K46" s="132"/>
      <c r="L46" s="132"/>
      <c r="M46" s="132"/>
      <c r="N46" s="132"/>
      <c r="O46" s="132"/>
      <c r="P46" s="132"/>
      <c r="Q46" s="132"/>
      <c r="R46" s="132"/>
      <c r="S46" s="132"/>
    </row>
    <row r="47" spans="1:19">
      <c r="A47" s="128"/>
      <c r="B47" s="132"/>
      <c r="C47" s="132"/>
      <c r="D47" s="132"/>
      <c r="E47" s="132"/>
      <c r="F47" s="132"/>
      <c r="G47" s="132"/>
      <c r="H47" s="122"/>
      <c r="I47" s="132"/>
      <c r="J47" s="132"/>
      <c r="K47" s="132"/>
      <c r="L47" s="132"/>
      <c r="M47" s="132"/>
      <c r="N47" s="132"/>
      <c r="O47" s="132"/>
      <c r="P47" s="132"/>
      <c r="Q47" s="132"/>
      <c r="R47" s="132"/>
      <c r="S47" s="132"/>
    </row>
    <row r="48" spans="1:19">
      <c r="A48" s="128"/>
      <c r="B48" s="132"/>
      <c r="C48" s="132"/>
      <c r="D48" s="132"/>
      <c r="E48" s="132"/>
      <c r="F48" s="132"/>
      <c r="G48" s="132"/>
      <c r="H48" s="122"/>
      <c r="I48" s="132"/>
      <c r="J48" s="132"/>
      <c r="K48" s="132"/>
      <c r="L48" s="132"/>
      <c r="M48" s="132"/>
      <c r="N48" s="132"/>
      <c r="O48" s="132"/>
      <c r="P48" s="132"/>
      <c r="Q48" s="132"/>
      <c r="R48" s="132"/>
      <c r="S48" s="132"/>
    </row>
    <row r="49" spans="1:19">
      <c r="A49" s="128"/>
      <c r="B49" s="132"/>
      <c r="C49" s="132"/>
      <c r="D49" s="132"/>
      <c r="E49" s="132"/>
      <c r="F49" s="132"/>
      <c r="G49" s="132"/>
      <c r="H49" s="122"/>
      <c r="I49" s="132"/>
      <c r="J49" s="132"/>
      <c r="K49" s="132"/>
      <c r="L49" s="132"/>
      <c r="M49" s="132"/>
      <c r="N49" s="132"/>
      <c r="O49" s="132"/>
      <c r="P49" s="132"/>
      <c r="Q49" s="132"/>
      <c r="R49" s="132"/>
      <c r="S49" s="132"/>
    </row>
    <row r="50" spans="1:19">
      <c r="A50" s="128"/>
      <c r="B50" s="132"/>
      <c r="C50" s="132"/>
      <c r="D50" s="132"/>
      <c r="E50" s="132"/>
      <c r="F50" s="132"/>
      <c r="G50" s="132"/>
      <c r="H50" s="122"/>
      <c r="I50" s="132"/>
      <c r="J50" s="132"/>
      <c r="K50" s="132"/>
      <c r="L50" s="132"/>
      <c r="M50" s="132"/>
      <c r="N50" s="132"/>
      <c r="O50" s="132"/>
      <c r="P50" s="132"/>
      <c r="Q50" s="132"/>
      <c r="R50" s="132"/>
      <c r="S50" s="132"/>
    </row>
    <row r="51" spans="1:19">
      <c r="A51" s="128"/>
      <c r="B51" s="132"/>
      <c r="C51" s="132"/>
      <c r="D51" s="132"/>
      <c r="E51" s="132"/>
      <c r="F51" s="132"/>
      <c r="G51" s="132"/>
      <c r="H51" s="122"/>
      <c r="I51" s="132"/>
      <c r="J51" s="132"/>
      <c r="K51" s="132"/>
      <c r="L51" s="132"/>
      <c r="M51" s="132"/>
      <c r="N51" s="132"/>
      <c r="O51" s="132"/>
      <c r="P51" s="132"/>
      <c r="Q51" s="132"/>
      <c r="R51" s="132"/>
      <c r="S51" s="132"/>
    </row>
    <row r="52" spans="1:19">
      <c r="A52" s="128"/>
      <c r="B52" s="132"/>
      <c r="C52" s="132"/>
      <c r="D52" s="132"/>
      <c r="E52" s="132"/>
      <c r="F52" s="132"/>
      <c r="G52" s="132"/>
      <c r="H52" s="122"/>
      <c r="I52" s="132"/>
      <c r="J52" s="132"/>
      <c r="K52" s="132"/>
      <c r="L52" s="132"/>
      <c r="M52" s="132"/>
      <c r="N52" s="132"/>
      <c r="O52" s="132"/>
      <c r="P52" s="132"/>
      <c r="Q52" s="132"/>
      <c r="R52" s="132"/>
      <c r="S52" s="132"/>
    </row>
    <row r="53" spans="1:19">
      <c r="A53" s="128"/>
      <c r="B53" s="132"/>
      <c r="C53" s="132"/>
      <c r="D53" s="132"/>
      <c r="E53" s="132"/>
      <c r="F53" s="132"/>
      <c r="G53" s="132"/>
      <c r="H53" s="122"/>
      <c r="I53" s="132"/>
      <c r="J53" s="132"/>
      <c r="K53" s="132"/>
      <c r="L53" s="132"/>
      <c r="M53" s="132"/>
      <c r="N53" s="132"/>
      <c r="O53" s="132"/>
      <c r="P53" s="132"/>
      <c r="Q53" s="132"/>
      <c r="R53" s="132"/>
      <c r="S53" s="132"/>
    </row>
    <row r="54" spans="1:19">
      <c r="A54" s="128"/>
      <c r="B54" s="132"/>
      <c r="C54" s="132"/>
      <c r="D54" s="132"/>
      <c r="E54" s="132"/>
      <c r="F54" s="132"/>
      <c r="G54" s="132"/>
      <c r="H54" s="122"/>
      <c r="I54" s="132"/>
      <c r="J54" s="132"/>
      <c r="K54" s="132"/>
      <c r="L54" s="132"/>
      <c r="M54" s="132"/>
      <c r="N54" s="132"/>
      <c r="O54" s="132"/>
      <c r="P54" s="132"/>
      <c r="Q54" s="132"/>
      <c r="R54" s="132"/>
      <c r="S54" s="132"/>
    </row>
    <row r="55" spans="1:19">
      <c r="A55" s="128"/>
      <c r="B55" s="132"/>
      <c r="C55" s="132"/>
      <c r="D55" s="132"/>
      <c r="E55" s="132"/>
      <c r="F55" s="132"/>
      <c r="G55" s="132"/>
      <c r="H55" s="122"/>
      <c r="I55" s="132"/>
      <c r="J55" s="132"/>
      <c r="K55" s="132"/>
      <c r="L55" s="132"/>
      <c r="M55" s="132"/>
      <c r="N55" s="132"/>
      <c r="O55" s="132"/>
      <c r="P55" s="132"/>
      <c r="Q55" s="132"/>
      <c r="R55" s="132"/>
      <c r="S55" s="132"/>
    </row>
    <row r="56" spans="1:19">
      <c r="A56" s="128"/>
      <c r="B56" s="132"/>
      <c r="C56" s="132"/>
      <c r="D56" s="132"/>
      <c r="E56" s="132"/>
      <c r="F56" s="132"/>
      <c r="G56" s="132"/>
      <c r="H56" s="122"/>
      <c r="I56" s="132"/>
      <c r="J56" s="132"/>
      <c r="K56" s="132"/>
      <c r="L56" s="132"/>
      <c r="M56" s="132"/>
      <c r="N56" s="132"/>
      <c r="O56" s="132"/>
      <c r="P56" s="132"/>
      <c r="Q56" s="132"/>
      <c r="R56" s="132"/>
      <c r="S56" s="132"/>
    </row>
    <row r="57" spans="1:19">
      <c r="A57" s="128"/>
      <c r="B57" s="132"/>
      <c r="C57" s="132"/>
      <c r="D57" s="132"/>
      <c r="E57" s="132"/>
      <c r="F57" s="132"/>
      <c r="G57" s="132"/>
      <c r="H57" s="122"/>
      <c r="I57" s="132"/>
      <c r="J57" s="132"/>
      <c r="K57" s="132"/>
      <c r="L57" s="132"/>
      <c r="M57" s="132"/>
      <c r="N57" s="132"/>
      <c r="O57" s="132"/>
      <c r="P57" s="132"/>
      <c r="Q57" s="132"/>
      <c r="R57" s="132"/>
      <c r="S57" s="132"/>
    </row>
    <row r="58" spans="1:19">
      <c r="A58" s="128"/>
      <c r="B58" s="132"/>
      <c r="C58" s="132"/>
      <c r="D58" s="132"/>
      <c r="E58" s="132"/>
      <c r="F58" s="132"/>
      <c r="G58" s="132"/>
      <c r="H58" s="122"/>
      <c r="I58" s="132"/>
      <c r="J58" s="132"/>
      <c r="K58" s="132"/>
      <c r="L58" s="132"/>
      <c r="M58" s="132"/>
      <c r="N58" s="132"/>
      <c r="O58" s="132"/>
      <c r="P58" s="132"/>
      <c r="Q58" s="132"/>
      <c r="R58" s="132"/>
      <c r="S58" s="132"/>
    </row>
    <row r="59" spans="1:19">
      <c r="A59" s="128"/>
      <c r="B59" s="132"/>
      <c r="C59" s="132"/>
      <c r="D59" s="132"/>
      <c r="E59" s="132"/>
      <c r="F59" s="132"/>
      <c r="G59" s="132"/>
      <c r="H59" s="122"/>
      <c r="I59" s="132"/>
      <c r="J59" s="132"/>
      <c r="K59" s="132"/>
      <c r="L59" s="132"/>
      <c r="M59" s="132"/>
      <c r="N59" s="132"/>
      <c r="O59" s="132"/>
      <c r="P59" s="132"/>
      <c r="Q59" s="132"/>
      <c r="R59" s="132"/>
      <c r="S59" s="132"/>
    </row>
    <row r="60" spans="1:19">
      <c r="A60" s="128"/>
      <c r="B60" s="132"/>
      <c r="C60" s="132"/>
      <c r="D60" s="132"/>
      <c r="E60" s="132"/>
      <c r="F60" s="132"/>
      <c r="G60" s="132"/>
      <c r="H60" s="122"/>
      <c r="I60" s="132"/>
      <c r="J60" s="132"/>
      <c r="K60" s="132"/>
      <c r="L60" s="132"/>
      <c r="M60" s="132"/>
      <c r="N60" s="132"/>
      <c r="O60" s="132"/>
      <c r="P60" s="132"/>
      <c r="Q60" s="132"/>
      <c r="R60" s="132"/>
      <c r="S60" s="132"/>
    </row>
    <row r="61" spans="1:19">
      <c r="A61" s="128"/>
      <c r="B61" s="132"/>
      <c r="C61" s="132"/>
      <c r="D61" s="132"/>
      <c r="E61" s="132"/>
      <c r="F61" s="132"/>
      <c r="G61" s="132"/>
      <c r="H61" s="122"/>
      <c r="I61" s="132"/>
      <c r="J61" s="132"/>
      <c r="K61" s="132"/>
      <c r="L61" s="132"/>
      <c r="M61" s="132"/>
      <c r="N61" s="132"/>
      <c r="O61" s="132"/>
      <c r="P61" s="132"/>
      <c r="Q61" s="132"/>
      <c r="R61" s="132"/>
      <c r="S61" s="132"/>
    </row>
    <row r="62" spans="1:19">
      <c r="A62" s="128"/>
      <c r="B62" s="132"/>
      <c r="C62" s="132"/>
      <c r="D62" s="132"/>
      <c r="E62" s="132"/>
      <c r="F62" s="132"/>
      <c r="G62" s="132"/>
      <c r="H62" s="122"/>
      <c r="I62" s="132"/>
      <c r="J62" s="132"/>
      <c r="K62" s="132"/>
      <c r="L62" s="132"/>
      <c r="M62" s="132"/>
      <c r="N62" s="132"/>
      <c r="O62" s="132"/>
      <c r="P62" s="132"/>
      <c r="Q62" s="132"/>
      <c r="R62" s="132"/>
      <c r="S62" s="132"/>
    </row>
    <row r="63" spans="1:19">
      <c r="A63" s="128"/>
      <c r="B63" s="132"/>
      <c r="C63" s="132"/>
      <c r="D63" s="132"/>
      <c r="E63" s="132"/>
      <c r="F63" s="132"/>
      <c r="G63" s="132"/>
      <c r="H63" s="122"/>
      <c r="I63" s="132"/>
      <c r="J63" s="132"/>
      <c r="K63" s="132"/>
      <c r="L63" s="132"/>
      <c r="M63" s="132"/>
      <c r="N63" s="132"/>
      <c r="O63" s="132"/>
      <c r="P63" s="132"/>
      <c r="Q63" s="132"/>
      <c r="R63" s="132"/>
      <c r="S63" s="132"/>
    </row>
    <row r="64" spans="1:19">
      <c r="A64" s="128"/>
      <c r="B64" s="132"/>
      <c r="C64" s="132"/>
      <c r="D64" s="132"/>
      <c r="E64" s="132"/>
      <c r="F64" s="132"/>
      <c r="G64" s="132"/>
      <c r="H64" s="122"/>
      <c r="I64" s="132"/>
      <c r="J64" s="132"/>
      <c r="K64" s="132"/>
      <c r="L64" s="132"/>
      <c r="M64" s="132"/>
      <c r="N64" s="132"/>
      <c r="O64" s="132"/>
      <c r="P64" s="132"/>
      <c r="Q64" s="132"/>
      <c r="R64" s="132"/>
      <c r="S64" s="132"/>
    </row>
    <row r="65" spans="1:19">
      <c r="A65" s="128"/>
      <c r="B65" s="132"/>
      <c r="C65" s="132"/>
      <c r="D65" s="132"/>
      <c r="E65" s="132"/>
      <c r="F65" s="132"/>
      <c r="G65" s="132"/>
      <c r="H65" s="122"/>
      <c r="I65" s="132"/>
      <c r="J65" s="132"/>
      <c r="K65" s="132"/>
      <c r="L65" s="132"/>
      <c r="M65" s="132"/>
      <c r="N65" s="132"/>
      <c r="O65" s="132"/>
      <c r="P65" s="132"/>
      <c r="Q65" s="132"/>
      <c r="R65" s="132"/>
      <c r="S65" s="132"/>
    </row>
    <row r="66" spans="1:19">
      <c r="A66" s="128"/>
      <c r="B66" s="132"/>
      <c r="C66" s="132"/>
      <c r="D66" s="132"/>
      <c r="E66" s="132"/>
      <c r="F66" s="132"/>
      <c r="G66" s="132"/>
      <c r="H66" s="122"/>
      <c r="I66" s="132"/>
      <c r="J66" s="132"/>
      <c r="K66" s="132"/>
      <c r="L66" s="132"/>
      <c r="M66" s="132"/>
      <c r="N66" s="132"/>
      <c r="O66" s="132"/>
      <c r="P66" s="132"/>
      <c r="Q66" s="132"/>
      <c r="R66" s="132"/>
      <c r="S66" s="132"/>
    </row>
    <row r="67" spans="1:19">
      <c r="A67" s="128"/>
      <c r="B67" s="132"/>
      <c r="C67" s="132"/>
      <c r="D67" s="132"/>
      <c r="E67" s="132"/>
      <c r="F67" s="132"/>
      <c r="G67" s="132"/>
      <c r="H67" s="122"/>
      <c r="I67" s="132"/>
      <c r="J67" s="132"/>
      <c r="K67" s="132"/>
      <c r="L67" s="132"/>
      <c r="M67" s="132"/>
      <c r="N67" s="132"/>
      <c r="O67" s="132"/>
      <c r="P67" s="132"/>
      <c r="Q67" s="132"/>
      <c r="R67" s="132"/>
      <c r="S67" s="132"/>
    </row>
    <row r="68" spans="1:19">
      <c r="A68" s="128"/>
      <c r="B68" s="132"/>
      <c r="C68" s="132"/>
      <c r="D68" s="132"/>
      <c r="E68" s="132"/>
      <c r="F68" s="132"/>
      <c r="G68" s="132"/>
      <c r="H68" s="122"/>
      <c r="I68" s="132"/>
      <c r="J68" s="132"/>
      <c r="K68" s="132"/>
      <c r="L68" s="132"/>
      <c r="M68" s="132"/>
      <c r="N68" s="132"/>
      <c r="O68" s="132"/>
      <c r="P68" s="132"/>
      <c r="Q68" s="132"/>
      <c r="R68" s="132"/>
      <c r="S68" s="132"/>
    </row>
    <row r="69" spans="1:19">
      <c r="A69" s="128"/>
      <c r="B69" s="132"/>
      <c r="C69" s="132"/>
      <c r="D69" s="132"/>
      <c r="E69" s="132"/>
      <c r="F69" s="132"/>
      <c r="G69" s="132"/>
      <c r="H69" s="122"/>
      <c r="I69" s="132"/>
      <c r="J69" s="132"/>
      <c r="K69" s="132"/>
      <c r="L69" s="132"/>
      <c r="M69" s="132"/>
      <c r="N69" s="132"/>
      <c r="O69" s="132"/>
      <c r="P69" s="132"/>
      <c r="Q69" s="132"/>
      <c r="R69" s="132"/>
      <c r="S69" s="132"/>
    </row>
    <row r="70" spans="1:19">
      <c r="A70" s="128"/>
      <c r="B70" s="132"/>
      <c r="C70" s="132"/>
      <c r="D70" s="132"/>
      <c r="E70" s="132"/>
      <c r="F70" s="132"/>
      <c r="G70" s="132"/>
      <c r="H70" s="122"/>
      <c r="I70" s="132"/>
      <c r="J70" s="132"/>
      <c r="K70" s="132"/>
      <c r="L70" s="132"/>
      <c r="M70" s="132"/>
      <c r="N70" s="132"/>
      <c r="O70" s="132"/>
      <c r="P70" s="132"/>
      <c r="Q70" s="132"/>
      <c r="R70" s="132"/>
      <c r="S70" s="132"/>
    </row>
    <row r="71" spans="1:19">
      <c r="A71" s="128"/>
      <c r="B71" s="132"/>
      <c r="C71" s="132"/>
      <c r="D71" s="132"/>
      <c r="E71" s="132"/>
      <c r="F71" s="132"/>
      <c r="G71" s="132"/>
      <c r="H71" s="122"/>
      <c r="I71" s="132"/>
      <c r="J71" s="132"/>
      <c r="K71" s="132"/>
      <c r="L71" s="132"/>
      <c r="M71" s="132"/>
      <c r="N71" s="132"/>
      <c r="O71" s="132"/>
      <c r="P71" s="132"/>
      <c r="Q71" s="132"/>
      <c r="R71" s="132"/>
      <c r="S71" s="132"/>
    </row>
    <row r="72" spans="1:19">
      <c r="A72" s="128"/>
      <c r="B72" s="132"/>
      <c r="C72" s="132"/>
      <c r="D72" s="132"/>
      <c r="E72" s="132"/>
      <c r="F72" s="132"/>
      <c r="G72" s="132"/>
      <c r="H72" s="122"/>
      <c r="I72" s="132"/>
      <c r="J72" s="132"/>
      <c r="K72" s="132"/>
      <c r="L72" s="132"/>
      <c r="M72" s="132"/>
      <c r="N72" s="132"/>
      <c r="O72" s="132"/>
      <c r="P72" s="132"/>
      <c r="Q72" s="132"/>
      <c r="R72" s="132"/>
      <c r="S72" s="132"/>
    </row>
    <row r="73" spans="1:19">
      <c r="A73" s="128"/>
      <c r="B73" s="132"/>
      <c r="C73" s="132"/>
      <c r="D73" s="132"/>
      <c r="E73" s="132"/>
      <c r="F73" s="132"/>
      <c r="G73" s="132"/>
      <c r="H73" s="122"/>
      <c r="I73" s="132"/>
      <c r="J73" s="132"/>
      <c r="K73" s="132"/>
      <c r="L73" s="132"/>
      <c r="M73" s="132"/>
      <c r="N73" s="132"/>
      <c r="O73" s="132"/>
      <c r="P73" s="132"/>
      <c r="Q73" s="132"/>
      <c r="R73" s="132"/>
      <c r="S73" s="132"/>
    </row>
    <row r="74" spans="1:19">
      <c r="A74" s="128"/>
      <c r="B74" s="132"/>
      <c r="C74" s="132"/>
      <c r="D74" s="132"/>
      <c r="E74" s="132"/>
      <c r="F74" s="132"/>
      <c r="G74" s="132"/>
      <c r="H74" s="122"/>
      <c r="I74" s="132"/>
      <c r="J74" s="132"/>
      <c r="K74" s="132"/>
      <c r="L74" s="132"/>
      <c r="M74" s="132"/>
      <c r="N74" s="132"/>
      <c r="O74" s="132"/>
      <c r="P74" s="132"/>
      <c r="Q74" s="132"/>
      <c r="R74" s="132"/>
      <c r="S74" s="132"/>
    </row>
    <row r="75" spans="1:19">
      <c r="A75" s="128"/>
      <c r="B75" s="132"/>
      <c r="C75" s="132"/>
      <c r="D75" s="132"/>
      <c r="E75" s="132"/>
      <c r="F75" s="132"/>
      <c r="G75" s="132"/>
      <c r="H75" s="122"/>
      <c r="I75" s="132"/>
      <c r="J75" s="132"/>
      <c r="K75" s="132"/>
      <c r="L75" s="132"/>
      <c r="M75" s="132"/>
      <c r="N75" s="132"/>
      <c r="O75" s="132"/>
      <c r="P75" s="132"/>
      <c r="Q75" s="132"/>
      <c r="R75" s="132"/>
      <c r="S75" s="132"/>
    </row>
    <row r="76" spans="1:19">
      <c r="A76" s="128"/>
      <c r="B76" s="132"/>
      <c r="C76" s="132"/>
      <c r="D76" s="132"/>
      <c r="E76" s="132"/>
      <c r="F76" s="132"/>
      <c r="G76" s="132"/>
      <c r="H76" s="122"/>
      <c r="I76" s="132"/>
      <c r="J76" s="132"/>
      <c r="K76" s="132"/>
      <c r="L76" s="132"/>
      <c r="M76" s="132"/>
      <c r="N76" s="132"/>
      <c r="O76" s="132"/>
      <c r="P76" s="132"/>
      <c r="Q76" s="132"/>
      <c r="R76" s="132"/>
      <c r="S76" s="132"/>
    </row>
    <row r="77" spans="1:19">
      <c r="A77" s="128"/>
      <c r="B77" s="132"/>
      <c r="C77" s="132"/>
      <c r="D77" s="132"/>
      <c r="E77" s="132"/>
      <c r="F77" s="132"/>
      <c r="G77" s="132"/>
      <c r="H77" s="122"/>
      <c r="I77" s="132"/>
      <c r="J77" s="132"/>
      <c r="K77" s="132"/>
      <c r="L77" s="132"/>
      <c r="M77" s="132"/>
      <c r="N77" s="132"/>
      <c r="O77" s="132"/>
      <c r="P77" s="132"/>
      <c r="Q77" s="132"/>
      <c r="R77" s="132"/>
      <c r="S77" s="132"/>
    </row>
    <row r="78" spans="1:19">
      <c r="A78" s="128"/>
      <c r="B78" s="132"/>
      <c r="C78" s="132"/>
      <c r="D78" s="132"/>
      <c r="E78" s="132"/>
      <c r="F78" s="132"/>
      <c r="G78" s="132"/>
      <c r="H78" s="122"/>
      <c r="I78" s="132"/>
      <c r="J78" s="132"/>
      <c r="K78" s="132"/>
      <c r="L78" s="132"/>
      <c r="M78" s="132"/>
      <c r="N78" s="132"/>
      <c r="O78" s="132"/>
      <c r="P78" s="132"/>
      <c r="Q78" s="132"/>
      <c r="R78" s="132"/>
      <c r="S78" s="132"/>
    </row>
    <row r="79" spans="1:19">
      <c r="A79" s="128"/>
      <c r="B79" s="132"/>
      <c r="C79" s="132"/>
      <c r="D79" s="132"/>
      <c r="E79" s="132"/>
      <c r="F79" s="132"/>
      <c r="G79" s="132"/>
      <c r="H79" s="122"/>
      <c r="I79" s="132"/>
      <c r="J79" s="132"/>
      <c r="K79" s="132"/>
      <c r="L79" s="132"/>
      <c r="M79" s="132"/>
      <c r="N79" s="132"/>
      <c r="O79" s="132"/>
      <c r="P79" s="132"/>
      <c r="Q79" s="132"/>
      <c r="R79" s="132"/>
      <c r="S79" s="132"/>
    </row>
    <row r="80" spans="1:19">
      <c r="A80" s="128"/>
      <c r="B80" s="132"/>
      <c r="C80" s="132"/>
      <c r="D80" s="132"/>
      <c r="E80" s="132"/>
      <c r="F80" s="132"/>
      <c r="G80" s="132"/>
      <c r="H80" s="122"/>
      <c r="I80" s="132"/>
      <c r="J80" s="132"/>
      <c r="K80" s="132"/>
      <c r="L80" s="132"/>
      <c r="M80" s="132"/>
      <c r="N80" s="132"/>
      <c r="O80" s="132"/>
      <c r="P80" s="132"/>
      <c r="Q80" s="132"/>
      <c r="R80" s="132"/>
      <c r="S80" s="132"/>
    </row>
    <row r="81" spans="1:19">
      <c r="A81" s="128"/>
      <c r="B81" s="132"/>
      <c r="C81" s="132"/>
      <c r="D81" s="132"/>
      <c r="E81" s="132"/>
      <c r="F81" s="132"/>
      <c r="G81" s="132"/>
      <c r="H81" s="122"/>
      <c r="I81" s="132"/>
      <c r="J81" s="132"/>
      <c r="K81" s="132"/>
      <c r="L81" s="132"/>
      <c r="M81" s="132"/>
      <c r="N81" s="132"/>
      <c r="O81" s="132"/>
      <c r="P81" s="132"/>
      <c r="Q81" s="132"/>
      <c r="R81" s="132"/>
      <c r="S81" s="132"/>
    </row>
    <row r="82" spans="1:19">
      <c r="A82" s="128"/>
      <c r="B82" s="132"/>
      <c r="C82" s="132"/>
      <c r="D82" s="132"/>
      <c r="E82" s="132"/>
      <c r="F82" s="132"/>
      <c r="G82" s="132"/>
      <c r="H82" s="122"/>
      <c r="I82" s="132"/>
      <c r="J82" s="132"/>
      <c r="K82" s="132"/>
      <c r="L82" s="132"/>
      <c r="M82" s="132"/>
      <c r="N82" s="132"/>
      <c r="O82" s="132"/>
      <c r="P82" s="132"/>
      <c r="Q82" s="132"/>
      <c r="R82" s="132"/>
      <c r="S82" s="132"/>
    </row>
    <row r="83" spans="1:19">
      <c r="A83" s="128"/>
      <c r="B83" s="132"/>
      <c r="C83" s="132"/>
      <c r="D83" s="132"/>
      <c r="E83" s="132"/>
      <c r="F83" s="132"/>
      <c r="G83" s="132"/>
      <c r="H83" s="122"/>
      <c r="I83" s="132"/>
      <c r="J83" s="132"/>
      <c r="K83" s="132"/>
      <c r="L83" s="132"/>
      <c r="M83" s="132"/>
      <c r="N83" s="132"/>
      <c r="O83" s="132"/>
      <c r="P83" s="132"/>
      <c r="Q83" s="132"/>
      <c r="R83" s="132"/>
      <c r="S83" s="132"/>
    </row>
    <row r="84" spans="1:19">
      <c r="A84" s="128"/>
      <c r="B84" s="132"/>
      <c r="C84" s="132"/>
      <c r="D84" s="132"/>
      <c r="E84" s="132"/>
      <c r="F84" s="132"/>
      <c r="G84" s="132"/>
      <c r="H84" s="122"/>
      <c r="I84" s="132"/>
      <c r="J84" s="132"/>
      <c r="K84" s="132"/>
      <c r="L84" s="132"/>
      <c r="M84" s="132"/>
      <c r="N84" s="132"/>
      <c r="O84" s="132"/>
      <c r="P84" s="132"/>
      <c r="Q84" s="132"/>
      <c r="R84" s="132"/>
      <c r="S84" s="132"/>
    </row>
    <row r="85" spans="1:19">
      <c r="A85" s="128"/>
      <c r="B85" s="132"/>
      <c r="C85" s="132"/>
      <c r="D85" s="132"/>
      <c r="E85" s="132"/>
      <c r="F85" s="132"/>
      <c r="G85" s="132"/>
      <c r="H85" s="122"/>
      <c r="I85" s="132"/>
      <c r="J85" s="132"/>
      <c r="K85" s="132"/>
      <c r="L85" s="132"/>
      <c r="M85" s="132"/>
      <c r="N85" s="132"/>
      <c r="O85" s="132"/>
      <c r="P85" s="132"/>
      <c r="Q85" s="132"/>
      <c r="R85" s="132"/>
      <c r="S85" s="132"/>
    </row>
    <row r="86" spans="1:19">
      <c r="A86" s="128"/>
      <c r="B86" s="132"/>
      <c r="C86" s="132"/>
      <c r="D86" s="132"/>
      <c r="E86" s="132"/>
      <c r="F86" s="132"/>
      <c r="G86" s="132"/>
      <c r="H86" s="122"/>
      <c r="I86" s="132"/>
      <c r="J86" s="132"/>
      <c r="K86" s="132"/>
      <c r="L86" s="132"/>
      <c r="M86" s="132"/>
      <c r="N86" s="132"/>
      <c r="O86" s="132"/>
      <c r="P86" s="132"/>
      <c r="Q86" s="132"/>
      <c r="R86" s="132"/>
      <c r="S86" s="132"/>
    </row>
    <row r="87" spans="1:19">
      <c r="A87" s="128"/>
      <c r="B87" s="132"/>
      <c r="C87" s="132"/>
      <c r="D87" s="132"/>
      <c r="E87" s="132"/>
      <c r="F87" s="132"/>
      <c r="G87" s="132"/>
      <c r="H87" s="122"/>
      <c r="I87" s="132"/>
      <c r="J87" s="132"/>
      <c r="K87" s="132"/>
      <c r="L87" s="132"/>
      <c r="M87" s="132"/>
      <c r="N87" s="132"/>
      <c r="O87" s="132"/>
      <c r="P87" s="132"/>
      <c r="Q87" s="132"/>
      <c r="R87" s="132"/>
      <c r="S87" s="132"/>
    </row>
    <row r="88" spans="1:19">
      <c r="A88" s="128"/>
      <c r="B88" s="132"/>
      <c r="C88" s="132"/>
      <c r="D88" s="132"/>
      <c r="E88" s="132"/>
      <c r="F88" s="132"/>
      <c r="G88" s="132"/>
      <c r="H88" s="122"/>
      <c r="I88" s="132"/>
      <c r="J88" s="132"/>
      <c r="K88" s="132"/>
      <c r="L88" s="132"/>
      <c r="M88" s="132"/>
      <c r="N88" s="132"/>
      <c r="O88" s="132"/>
      <c r="P88" s="132"/>
      <c r="Q88" s="132"/>
      <c r="R88" s="132"/>
      <c r="S88" s="132"/>
    </row>
    <row r="89" spans="1:19">
      <c r="A89" s="128"/>
      <c r="B89" s="132"/>
      <c r="C89" s="132"/>
      <c r="D89" s="132"/>
      <c r="E89" s="132"/>
      <c r="F89" s="132"/>
      <c r="G89" s="132"/>
      <c r="H89" s="122"/>
      <c r="I89" s="132"/>
      <c r="J89" s="132"/>
      <c r="K89" s="132"/>
      <c r="L89" s="132"/>
      <c r="M89" s="132"/>
      <c r="N89" s="132"/>
      <c r="O89" s="132"/>
      <c r="P89" s="132"/>
      <c r="Q89" s="132"/>
      <c r="R89" s="132"/>
      <c r="S89" s="132"/>
    </row>
    <row r="90" spans="1:19">
      <c r="A90" s="128"/>
      <c r="B90" s="132"/>
      <c r="C90" s="132"/>
      <c r="D90" s="132"/>
      <c r="E90" s="132"/>
      <c r="F90" s="132"/>
      <c r="G90" s="132"/>
      <c r="H90" s="122"/>
      <c r="I90" s="132"/>
      <c r="J90" s="132"/>
      <c r="K90" s="132"/>
      <c r="L90" s="132"/>
      <c r="M90" s="132"/>
      <c r="N90" s="132"/>
      <c r="O90" s="132"/>
      <c r="P90" s="132"/>
      <c r="Q90" s="132"/>
      <c r="R90" s="132"/>
      <c r="S90" s="132"/>
    </row>
    <row r="91" spans="1:19">
      <c r="A91" s="128"/>
      <c r="B91" s="132"/>
      <c r="C91" s="132"/>
      <c r="D91" s="132"/>
      <c r="E91" s="132"/>
      <c r="F91" s="132"/>
      <c r="G91" s="132"/>
      <c r="H91" s="122"/>
      <c r="I91" s="132"/>
      <c r="J91" s="132"/>
      <c r="K91" s="132"/>
      <c r="L91" s="132"/>
      <c r="M91" s="132"/>
      <c r="N91" s="132"/>
      <c r="O91" s="132"/>
      <c r="P91" s="132"/>
      <c r="Q91" s="132"/>
      <c r="R91" s="132"/>
      <c r="S91" s="132"/>
    </row>
    <row r="92" spans="1:19">
      <c r="A92" s="128"/>
      <c r="B92" s="132"/>
      <c r="C92" s="132"/>
      <c r="D92" s="132"/>
      <c r="E92" s="132"/>
      <c r="F92" s="132"/>
      <c r="G92" s="132"/>
      <c r="H92" s="122"/>
      <c r="I92" s="132"/>
      <c r="J92" s="132"/>
      <c r="K92" s="132"/>
      <c r="L92" s="132"/>
      <c r="M92" s="132"/>
      <c r="N92" s="132"/>
      <c r="O92" s="132"/>
      <c r="P92" s="132"/>
      <c r="Q92" s="132"/>
      <c r="R92" s="132"/>
      <c r="S92" s="132"/>
    </row>
    <row r="93" spans="1:19">
      <c r="A93" s="128"/>
      <c r="B93" s="132"/>
      <c r="C93" s="132"/>
      <c r="D93" s="132"/>
      <c r="E93" s="132"/>
      <c r="F93" s="132"/>
      <c r="G93" s="132"/>
      <c r="H93" s="122"/>
      <c r="I93" s="132"/>
      <c r="J93" s="132"/>
      <c r="K93" s="132"/>
      <c r="L93" s="132"/>
      <c r="M93" s="132"/>
      <c r="N93" s="132"/>
      <c r="O93" s="132"/>
      <c r="P93" s="132"/>
      <c r="Q93" s="132"/>
      <c r="R93" s="132"/>
      <c r="S93" s="132"/>
    </row>
    <row r="94" spans="1:19">
      <c r="A94" s="128"/>
      <c r="B94" s="132"/>
      <c r="C94" s="132"/>
      <c r="D94" s="132"/>
      <c r="E94" s="132"/>
      <c r="F94" s="132"/>
      <c r="G94" s="132"/>
      <c r="H94" s="122"/>
      <c r="I94" s="132"/>
      <c r="J94" s="132"/>
      <c r="K94" s="132"/>
      <c r="L94" s="132"/>
      <c r="M94" s="132"/>
      <c r="N94" s="132"/>
      <c r="O94" s="132"/>
      <c r="P94" s="132"/>
      <c r="Q94" s="132"/>
      <c r="R94" s="132"/>
      <c r="S94" s="132"/>
    </row>
    <row r="95" spans="1:19">
      <c r="A95" s="128"/>
      <c r="B95" s="132"/>
      <c r="C95" s="132"/>
      <c r="D95" s="132"/>
      <c r="E95" s="132"/>
      <c r="F95" s="132"/>
      <c r="G95" s="132"/>
      <c r="H95" s="122"/>
      <c r="I95" s="132"/>
      <c r="J95" s="132"/>
      <c r="K95" s="132"/>
      <c r="L95" s="132"/>
      <c r="M95" s="132"/>
      <c r="N95" s="132"/>
      <c r="O95" s="132"/>
      <c r="P95" s="132"/>
      <c r="Q95" s="132"/>
      <c r="R95" s="132"/>
      <c r="S95" s="132"/>
    </row>
    <row r="96" spans="1:19">
      <c r="A96" s="128"/>
      <c r="B96" s="132"/>
      <c r="C96" s="132"/>
      <c r="D96" s="132"/>
      <c r="E96" s="132"/>
      <c r="F96" s="132"/>
      <c r="G96" s="132"/>
      <c r="H96" s="122"/>
      <c r="I96" s="132"/>
      <c r="J96" s="132"/>
      <c r="K96" s="132"/>
      <c r="L96" s="132"/>
      <c r="M96" s="132"/>
      <c r="N96" s="132"/>
      <c r="O96" s="132"/>
      <c r="P96" s="132"/>
      <c r="Q96" s="132"/>
      <c r="R96" s="132"/>
      <c r="S96" s="132"/>
    </row>
    <row r="97" spans="1:19">
      <c r="A97" s="128"/>
      <c r="B97" s="132"/>
      <c r="C97" s="132"/>
      <c r="D97" s="132"/>
      <c r="E97" s="132"/>
      <c r="F97" s="132"/>
      <c r="G97" s="132"/>
      <c r="H97" s="122"/>
      <c r="I97" s="132"/>
      <c r="J97" s="132"/>
      <c r="K97" s="132"/>
      <c r="L97" s="132"/>
      <c r="M97" s="132"/>
      <c r="N97" s="132"/>
      <c r="O97" s="132"/>
      <c r="P97" s="132"/>
      <c r="Q97" s="132"/>
      <c r="R97" s="132"/>
      <c r="S97" s="132"/>
    </row>
    <row r="98" spans="1:19">
      <c r="A98" s="128"/>
      <c r="B98" s="132"/>
      <c r="C98" s="132"/>
      <c r="D98" s="132"/>
      <c r="E98" s="132"/>
      <c r="F98" s="132"/>
      <c r="G98" s="132"/>
      <c r="H98" s="122"/>
      <c r="I98" s="132"/>
      <c r="J98" s="132"/>
      <c r="K98" s="132"/>
      <c r="L98" s="132"/>
      <c r="M98" s="132"/>
      <c r="N98" s="132"/>
      <c r="O98" s="132"/>
      <c r="P98" s="132"/>
      <c r="Q98" s="132"/>
      <c r="R98" s="132"/>
      <c r="S98" s="132"/>
    </row>
    <row r="99" spans="1:19">
      <c r="A99" s="128"/>
      <c r="B99" s="132"/>
      <c r="C99" s="132"/>
      <c r="D99" s="132"/>
      <c r="E99" s="132"/>
      <c r="F99" s="132"/>
      <c r="G99" s="132"/>
      <c r="H99" s="122"/>
      <c r="I99" s="132"/>
      <c r="J99" s="132"/>
      <c r="K99" s="132"/>
      <c r="L99" s="132"/>
      <c r="M99" s="132"/>
      <c r="N99" s="132"/>
      <c r="O99" s="132"/>
      <c r="P99" s="132"/>
      <c r="Q99" s="132"/>
      <c r="R99" s="132"/>
      <c r="S99" s="132"/>
    </row>
    <row r="100" spans="1:19">
      <c r="A100" s="128"/>
      <c r="B100" s="132"/>
      <c r="C100" s="132"/>
      <c r="D100" s="132"/>
      <c r="E100" s="132"/>
      <c r="F100" s="132"/>
      <c r="G100" s="132"/>
      <c r="H100" s="122"/>
      <c r="I100" s="132"/>
      <c r="J100" s="132"/>
      <c r="K100" s="132"/>
      <c r="L100" s="132"/>
      <c r="M100" s="132"/>
      <c r="N100" s="132"/>
      <c r="O100" s="132"/>
      <c r="P100" s="132"/>
      <c r="Q100" s="132"/>
      <c r="R100" s="132"/>
      <c r="S100" s="132"/>
    </row>
  </sheetData>
  <phoneticPr fontId="55"/>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DFF3-CC40-4BDC-B849-C288CD9A9596}">
  <sheetPr codeName="Sheet19">
    <tabColor theme="1"/>
  </sheetPr>
  <dimension ref="A1:V102"/>
  <sheetViews>
    <sheetView topLeftCell="D1" zoomScale="85" zoomScaleNormal="85" workbookViewId="0">
      <pane ySplit="2" topLeftCell="A3" activePane="bottomLeft" state="frozenSplit"/>
      <selection activeCell="G2" sqref="G2:G16"/>
      <selection pane="bottomLeft" activeCell="G2" sqref="G2:G16"/>
    </sheetView>
  </sheetViews>
  <sheetFormatPr defaultColWidth="8.75" defaultRowHeight="18.75"/>
  <cols>
    <col min="1" max="1" width="15.625" style="116" bestFit="1" customWidth="1"/>
    <col min="2" max="2" width="9.25" style="116" bestFit="1" customWidth="1"/>
    <col min="3" max="6" width="20" style="116" bestFit="1" customWidth="1"/>
    <col min="7" max="7" width="5.25" style="116" bestFit="1" customWidth="1"/>
    <col min="8" max="8" width="11" style="116" bestFit="1" customWidth="1"/>
    <col min="9" max="9" width="7.25" style="116" bestFit="1" customWidth="1"/>
    <col min="10" max="10" width="9.25" style="116" bestFit="1" customWidth="1"/>
    <col min="11" max="11" width="11.375" style="116" bestFit="1" customWidth="1"/>
    <col min="12" max="14" width="9.25" style="116" bestFit="1" customWidth="1"/>
    <col min="15" max="15" width="13.5" style="116" bestFit="1" customWidth="1"/>
    <col min="16" max="16" width="5.25" style="116" bestFit="1" customWidth="1"/>
    <col min="17" max="17" width="17.875" style="116" bestFit="1" customWidth="1"/>
    <col min="18" max="18" width="5.25" style="116" bestFit="1" customWidth="1"/>
    <col min="19" max="19" width="15.5" style="116" bestFit="1" customWidth="1"/>
    <col min="20" max="20" width="13.5" style="116" bestFit="1" customWidth="1"/>
    <col min="21" max="21" width="9.25" style="116" bestFit="1" customWidth="1"/>
    <col min="22" max="22" width="12" style="116" bestFit="1" customWidth="1"/>
    <col min="23" max="23" width="8.75" style="116" customWidth="1"/>
    <col min="24" max="16384" width="8.75" style="116"/>
  </cols>
  <sheetData>
    <row r="1" spans="1:22">
      <c r="A1" s="127"/>
      <c r="B1" s="124" t="s">
        <v>611</v>
      </c>
      <c r="C1" s="125"/>
      <c r="D1" s="125"/>
      <c r="E1" s="125"/>
      <c r="F1" s="119"/>
      <c r="G1" s="127" t="s">
        <v>612</v>
      </c>
      <c r="H1" s="127" t="s">
        <v>613</v>
      </c>
      <c r="I1" s="126" t="s">
        <v>614</v>
      </c>
      <c r="J1" s="119"/>
      <c r="K1" s="124" t="s">
        <v>615</v>
      </c>
      <c r="L1" s="125"/>
      <c r="M1" s="125"/>
      <c r="N1" s="125"/>
      <c r="O1" s="125"/>
      <c r="P1" s="125"/>
      <c r="Q1" s="125"/>
      <c r="R1" s="119"/>
      <c r="S1" s="127" t="s">
        <v>566</v>
      </c>
      <c r="T1" s="124" t="s">
        <v>627</v>
      </c>
      <c r="U1" s="125"/>
      <c r="V1" s="127" t="s">
        <v>628</v>
      </c>
    </row>
    <row r="2" spans="1:22">
      <c r="A2" s="129"/>
      <c r="B2" s="128" t="s">
        <v>616</v>
      </c>
      <c r="C2" s="131" t="s">
        <v>617</v>
      </c>
      <c r="D2" s="131" t="s">
        <v>618</v>
      </c>
      <c r="E2" s="131" t="s">
        <v>619</v>
      </c>
      <c r="F2" s="131" t="s">
        <v>620</v>
      </c>
      <c r="G2" s="129"/>
      <c r="H2" s="129"/>
      <c r="I2" s="129"/>
      <c r="J2" s="128" t="s">
        <v>621</v>
      </c>
      <c r="K2" s="128" t="s">
        <v>622</v>
      </c>
      <c r="L2" s="128" t="s">
        <v>573</v>
      </c>
      <c r="M2" s="128" t="s">
        <v>576</v>
      </c>
      <c r="N2" s="128" t="s">
        <v>581</v>
      </c>
      <c r="O2" s="131" t="s">
        <v>629</v>
      </c>
      <c r="P2" s="131" t="s">
        <v>630</v>
      </c>
      <c r="Q2" s="131" t="s">
        <v>631</v>
      </c>
      <c r="R2" s="128" t="s">
        <v>623</v>
      </c>
      <c r="S2" s="129"/>
      <c r="T2" s="128" t="s">
        <v>563</v>
      </c>
      <c r="U2" s="124" t="s">
        <v>562</v>
      </c>
      <c r="V2" s="129"/>
    </row>
    <row r="3" spans="1:22">
      <c r="A3" s="131" t="s">
        <v>632</v>
      </c>
      <c r="B3" s="117"/>
      <c r="C3" s="117"/>
      <c r="D3" s="117"/>
      <c r="E3" s="117"/>
      <c r="F3" s="117"/>
      <c r="G3" s="117"/>
      <c r="H3" s="118"/>
      <c r="I3" s="117"/>
      <c r="J3" s="117"/>
      <c r="K3" s="117"/>
      <c r="L3" s="117"/>
      <c r="M3" s="117"/>
      <c r="N3" s="117"/>
      <c r="O3" s="117"/>
      <c r="P3" s="117"/>
      <c r="Q3" s="117"/>
      <c r="R3" s="117"/>
      <c r="S3" s="117"/>
      <c r="T3" s="117"/>
      <c r="U3" s="117"/>
      <c r="V3" s="118"/>
    </row>
    <row r="4" spans="1:22">
      <c r="A4" s="131" t="s">
        <v>633</v>
      </c>
      <c r="B4" s="117"/>
      <c r="C4" s="117"/>
      <c r="D4" s="117"/>
      <c r="E4" s="117"/>
      <c r="F4" s="117"/>
      <c r="G4" s="117"/>
      <c r="H4" s="118"/>
      <c r="I4" s="117"/>
      <c r="J4" s="117"/>
      <c r="K4" s="117"/>
      <c r="L4" s="117"/>
      <c r="M4" s="117"/>
      <c r="N4" s="117"/>
      <c r="O4" s="117"/>
      <c r="P4" s="117"/>
      <c r="Q4" s="117"/>
      <c r="R4" s="117"/>
      <c r="S4" s="117"/>
      <c r="T4" s="117"/>
      <c r="U4" s="117"/>
      <c r="V4" s="118"/>
    </row>
    <row r="5" spans="1:22">
      <c r="A5" s="131" t="s">
        <v>634</v>
      </c>
      <c r="B5" s="117"/>
      <c r="C5" s="117"/>
      <c r="D5" s="117"/>
      <c r="E5" s="117"/>
      <c r="F5" s="117"/>
      <c r="G5" s="117"/>
      <c r="H5" s="118"/>
      <c r="I5" s="117"/>
      <c r="J5" s="117"/>
      <c r="K5" s="117"/>
      <c r="L5" s="117"/>
      <c r="M5" s="117"/>
      <c r="N5" s="117"/>
      <c r="O5" s="117"/>
      <c r="P5" s="117"/>
      <c r="Q5" s="117"/>
      <c r="R5" s="117"/>
      <c r="S5" s="117"/>
      <c r="T5" s="117"/>
      <c r="U5" s="117"/>
      <c r="V5" s="118"/>
    </row>
    <row r="6" spans="1:22">
      <c r="A6" s="131" t="s">
        <v>635</v>
      </c>
      <c r="B6" s="117"/>
      <c r="C6" s="117"/>
      <c r="D6" s="117"/>
      <c r="E6" s="117"/>
      <c r="F6" s="117"/>
      <c r="G6" s="117"/>
      <c r="H6" s="118"/>
      <c r="I6" s="117"/>
      <c r="J6" s="117"/>
      <c r="K6" s="117"/>
      <c r="L6" s="117"/>
      <c r="M6" s="117"/>
      <c r="N6" s="117"/>
      <c r="O6" s="117"/>
      <c r="P6" s="117"/>
      <c r="Q6" s="117"/>
      <c r="R6" s="117"/>
      <c r="S6" s="117"/>
      <c r="T6" s="117"/>
      <c r="U6" s="117"/>
      <c r="V6" s="118"/>
    </row>
    <row r="7" spans="1:22">
      <c r="A7" s="131" t="s">
        <v>636</v>
      </c>
      <c r="B7" s="117"/>
      <c r="C7" s="117"/>
      <c r="D7" s="117"/>
      <c r="E7" s="117"/>
      <c r="F7" s="117"/>
      <c r="G7" s="117"/>
      <c r="H7" s="118"/>
      <c r="I7" s="117"/>
      <c r="J7" s="117"/>
      <c r="K7" s="117"/>
      <c r="L7" s="117"/>
      <c r="M7" s="117"/>
      <c r="N7" s="117"/>
      <c r="O7" s="117"/>
      <c r="P7" s="117"/>
      <c r="Q7" s="117"/>
      <c r="R7" s="117"/>
      <c r="S7" s="117"/>
      <c r="T7" s="117"/>
      <c r="U7" s="117"/>
      <c r="V7" s="118"/>
    </row>
    <row r="8" spans="1:22">
      <c r="A8" s="131" t="s">
        <v>637</v>
      </c>
      <c r="B8" s="117"/>
      <c r="C8" s="117"/>
      <c r="D8" s="117"/>
      <c r="E8" s="117"/>
      <c r="F8" s="117"/>
      <c r="G8" s="117"/>
      <c r="H8" s="118"/>
      <c r="I8" s="117"/>
      <c r="J8" s="117"/>
      <c r="K8" s="117"/>
      <c r="L8" s="117"/>
      <c r="M8" s="117"/>
      <c r="N8" s="117"/>
      <c r="O8" s="117"/>
      <c r="P8" s="117"/>
      <c r="Q8" s="117"/>
      <c r="R8" s="117"/>
      <c r="S8" s="117"/>
      <c r="T8" s="117"/>
      <c r="U8" s="117"/>
      <c r="V8" s="118"/>
    </row>
    <row r="9" spans="1:22">
      <c r="A9" s="131" t="s">
        <v>638</v>
      </c>
      <c r="B9" s="117"/>
      <c r="C9" s="117"/>
      <c r="D9" s="117"/>
      <c r="E9" s="117"/>
      <c r="F9" s="117"/>
      <c r="G9" s="117"/>
      <c r="H9" s="117"/>
      <c r="I9" s="117"/>
      <c r="J9" s="117"/>
      <c r="K9" s="117"/>
      <c r="L9" s="117"/>
      <c r="M9" s="117"/>
      <c r="N9" s="117"/>
      <c r="O9" s="117"/>
      <c r="P9" s="117"/>
      <c r="Q9" s="117"/>
      <c r="R9" s="117"/>
      <c r="S9" s="117"/>
      <c r="T9" s="117"/>
      <c r="U9" s="117"/>
      <c r="V9" s="118"/>
    </row>
    <row r="10" spans="1:22">
      <c r="A10" s="131" t="s">
        <v>639</v>
      </c>
      <c r="B10" s="117"/>
      <c r="C10" s="117"/>
      <c r="D10" s="117"/>
      <c r="E10" s="117"/>
      <c r="F10" s="117"/>
      <c r="G10" s="117"/>
      <c r="H10" s="117"/>
      <c r="I10" s="117"/>
      <c r="J10" s="117"/>
      <c r="K10" s="117"/>
      <c r="L10" s="117"/>
      <c r="M10" s="117"/>
      <c r="N10" s="117"/>
      <c r="O10" s="117"/>
      <c r="P10" s="117"/>
      <c r="Q10" s="117"/>
      <c r="R10" s="117"/>
      <c r="S10" s="117"/>
      <c r="T10" s="117"/>
      <c r="U10" s="117"/>
      <c r="V10" s="117"/>
    </row>
    <row r="11" spans="1:22">
      <c r="A11" s="131" t="s">
        <v>640</v>
      </c>
      <c r="B11" s="117"/>
      <c r="C11" s="117"/>
      <c r="D11" s="117"/>
      <c r="E11" s="117"/>
      <c r="F11" s="117"/>
      <c r="G11" s="117"/>
      <c r="H11" s="117"/>
      <c r="I11" s="117"/>
      <c r="J11" s="117"/>
      <c r="K11" s="117"/>
      <c r="L11" s="117"/>
      <c r="M11" s="117"/>
      <c r="N11" s="117"/>
      <c r="O11" s="117"/>
      <c r="P11" s="117"/>
      <c r="Q11" s="117"/>
      <c r="R11" s="117"/>
      <c r="S11" s="117"/>
      <c r="T11" s="117"/>
      <c r="U11" s="117"/>
      <c r="V11" s="117"/>
    </row>
    <row r="12" spans="1:22">
      <c r="A12" s="131" t="s">
        <v>641</v>
      </c>
      <c r="B12" s="117"/>
      <c r="C12" s="117"/>
      <c r="D12" s="117"/>
      <c r="E12" s="117"/>
      <c r="F12" s="117"/>
      <c r="G12" s="117"/>
      <c r="H12" s="117"/>
      <c r="I12" s="117"/>
      <c r="J12" s="117"/>
      <c r="K12" s="117"/>
      <c r="L12" s="117"/>
      <c r="M12" s="117"/>
      <c r="N12" s="117"/>
      <c r="O12" s="117"/>
      <c r="P12" s="117"/>
      <c r="Q12" s="117"/>
      <c r="R12" s="117"/>
      <c r="S12" s="117"/>
      <c r="T12" s="117"/>
      <c r="U12" s="117"/>
      <c r="V12" s="117"/>
    </row>
    <row r="13" spans="1:22">
      <c r="A13" s="131" t="s">
        <v>642</v>
      </c>
      <c r="B13" s="117"/>
      <c r="C13" s="117"/>
      <c r="D13" s="117"/>
      <c r="E13" s="117"/>
      <c r="F13" s="117"/>
      <c r="G13" s="117"/>
      <c r="H13" s="117"/>
      <c r="I13" s="117"/>
      <c r="J13" s="117"/>
      <c r="K13" s="117"/>
      <c r="L13" s="117"/>
      <c r="M13" s="117"/>
      <c r="N13" s="117"/>
      <c r="O13" s="117"/>
      <c r="P13" s="117"/>
      <c r="Q13" s="117"/>
      <c r="R13" s="117"/>
      <c r="S13" s="117"/>
      <c r="T13" s="117"/>
      <c r="U13" s="117"/>
      <c r="V13" s="117"/>
    </row>
    <row r="14" spans="1:22">
      <c r="A14" s="131" t="s">
        <v>643</v>
      </c>
      <c r="B14" s="117"/>
      <c r="C14" s="117"/>
      <c r="D14" s="117"/>
      <c r="E14" s="117"/>
      <c r="F14" s="117"/>
      <c r="G14" s="117"/>
      <c r="H14" s="117"/>
      <c r="I14" s="117"/>
      <c r="J14" s="117"/>
      <c r="K14" s="117"/>
      <c r="L14" s="117"/>
      <c r="M14" s="117"/>
      <c r="N14" s="117"/>
      <c r="O14" s="117"/>
      <c r="P14" s="117"/>
      <c r="Q14" s="117"/>
      <c r="R14" s="117"/>
      <c r="S14" s="117"/>
      <c r="T14" s="117"/>
      <c r="U14" s="117"/>
      <c r="V14" s="117"/>
    </row>
    <row r="15" spans="1:22">
      <c r="A15" s="131" t="s">
        <v>644</v>
      </c>
      <c r="B15" s="117"/>
      <c r="C15" s="117"/>
      <c r="D15" s="117"/>
      <c r="E15" s="117"/>
      <c r="F15" s="117"/>
      <c r="G15" s="117"/>
      <c r="H15" s="117"/>
      <c r="I15" s="117"/>
      <c r="J15" s="117"/>
      <c r="K15" s="117"/>
      <c r="L15" s="117"/>
      <c r="M15" s="117"/>
      <c r="N15" s="117"/>
      <c r="O15" s="117"/>
      <c r="P15" s="117"/>
      <c r="Q15" s="117"/>
      <c r="R15" s="117"/>
      <c r="S15" s="117"/>
      <c r="T15" s="117"/>
      <c r="U15" s="117"/>
      <c r="V15" s="117"/>
    </row>
    <row r="16" spans="1:22">
      <c r="A16" s="131" t="s">
        <v>645</v>
      </c>
      <c r="B16" s="117"/>
      <c r="C16" s="117"/>
      <c r="D16" s="117"/>
      <c r="E16" s="117"/>
      <c r="F16" s="117"/>
      <c r="G16" s="117"/>
      <c r="H16" s="117"/>
      <c r="I16" s="117"/>
      <c r="J16" s="117"/>
      <c r="K16" s="117"/>
      <c r="L16" s="117"/>
      <c r="M16" s="117"/>
      <c r="N16" s="117"/>
      <c r="O16" s="117"/>
      <c r="P16" s="117"/>
      <c r="Q16" s="117"/>
      <c r="R16" s="117"/>
      <c r="S16" s="117"/>
      <c r="T16" s="117"/>
      <c r="U16" s="117"/>
      <c r="V16" s="117"/>
    </row>
    <row r="17" spans="1:22">
      <c r="A17" s="131" t="s">
        <v>646</v>
      </c>
      <c r="B17" s="117"/>
      <c r="C17" s="117"/>
      <c r="D17" s="117"/>
      <c r="E17" s="117"/>
      <c r="F17" s="117"/>
      <c r="G17" s="117"/>
      <c r="H17" s="117"/>
      <c r="I17" s="117"/>
      <c r="J17" s="117"/>
      <c r="K17" s="117"/>
      <c r="L17" s="117"/>
      <c r="M17" s="117"/>
      <c r="N17" s="117"/>
      <c r="O17" s="117"/>
      <c r="P17" s="117"/>
      <c r="Q17" s="117"/>
      <c r="R17" s="117"/>
      <c r="S17" s="117"/>
      <c r="T17" s="117"/>
      <c r="U17" s="117"/>
      <c r="V17" s="117"/>
    </row>
    <row r="18" spans="1:22">
      <c r="A18" s="131" t="s">
        <v>647</v>
      </c>
      <c r="B18" s="117"/>
      <c r="C18" s="117"/>
      <c r="D18" s="117"/>
      <c r="E18" s="117"/>
      <c r="F18" s="117"/>
      <c r="G18" s="117"/>
      <c r="H18" s="117"/>
      <c r="I18" s="117"/>
      <c r="J18" s="117"/>
      <c r="K18" s="117"/>
      <c r="L18" s="117"/>
      <c r="M18" s="117"/>
      <c r="N18" s="117"/>
      <c r="O18" s="117"/>
      <c r="P18" s="117"/>
      <c r="Q18" s="117"/>
      <c r="R18" s="117"/>
      <c r="S18" s="117"/>
      <c r="T18" s="117"/>
      <c r="U18" s="117"/>
      <c r="V18" s="117"/>
    </row>
    <row r="19" spans="1:22">
      <c r="A19" s="131" t="s">
        <v>648</v>
      </c>
      <c r="B19" s="117"/>
      <c r="C19" s="117"/>
      <c r="D19" s="117"/>
      <c r="E19" s="117"/>
      <c r="F19" s="117"/>
      <c r="G19" s="117"/>
      <c r="H19" s="117"/>
      <c r="I19" s="117"/>
      <c r="J19" s="117"/>
      <c r="K19" s="117"/>
      <c r="L19" s="117"/>
      <c r="M19" s="117"/>
      <c r="N19" s="117"/>
      <c r="O19" s="117"/>
      <c r="P19" s="117"/>
      <c r="Q19" s="117"/>
      <c r="R19" s="117"/>
      <c r="S19" s="117"/>
      <c r="T19" s="117"/>
      <c r="U19" s="117"/>
      <c r="V19" s="117"/>
    </row>
    <row r="20" spans="1:22" customFormat="1">
      <c r="A20" s="131" t="s">
        <v>649</v>
      </c>
      <c r="B20" s="117"/>
      <c r="C20" s="117"/>
      <c r="D20" s="117"/>
      <c r="E20" s="117"/>
      <c r="F20" s="117"/>
      <c r="G20" s="117"/>
      <c r="H20" s="117"/>
      <c r="I20" s="117"/>
      <c r="J20" s="117"/>
      <c r="K20" s="117"/>
      <c r="L20" s="117"/>
      <c r="M20" s="117"/>
      <c r="N20" s="117"/>
      <c r="O20" s="117"/>
      <c r="P20" s="117"/>
      <c r="Q20" s="117"/>
      <c r="R20" s="117"/>
      <c r="S20" s="117"/>
      <c r="T20" s="117"/>
      <c r="U20" s="117"/>
      <c r="V20" s="117"/>
    </row>
    <row r="21" spans="1:22">
      <c r="A21" s="131" t="s">
        <v>650</v>
      </c>
      <c r="B21" s="117"/>
      <c r="C21" s="117"/>
      <c r="D21" s="117"/>
      <c r="E21" s="117"/>
      <c r="F21" s="117"/>
      <c r="G21" s="117"/>
      <c r="H21" s="117"/>
      <c r="I21" s="117"/>
      <c r="J21" s="117"/>
      <c r="K21" s="117"/>
      <c r="L21" s="117"/>
      <c r="M21" s="117"/>
      <c r="N21" s="117"/>
      <c r="O21" s="117"/>
      <c r="P21" s="117"/>
      <c r="Q21" s="117"/>
      <c r="R21" s="117"/>
      <c r="S21" s="117"/>
      <c r="T21" s="117"/>
      <c r="U21" s="117"/>
      <c r="V21" s="117"/>
    </row>
    <row r="22" spans="1:22">
      <c r="A22" s="131" t="s">
        <v>651</v>
      </c>
      <c r="B22" s="117"/>
      <c r="C22" s="117"/>
      <c r="D22" s="117"/>
      <c r="E22" s="117"/>
      <c r="F22" s="117"/>
      <c r="G22" s="117"/>
      <c r="H22" s="117"/>
      <c r="I22" s="117"/>
      <c r="J22" s="117"/>
      <c r="K22" s="117"/>
      <c r="L22" s="117"/>
      <c r="M22" s="117"/>
      <c r="N22" s="117"/>
      <c r="O22" s="117"/>
      <c r="P22" s="117"/>
      <c r="Q22" s="117"/>
      <c r="R22" s="117"/>
      <c r="S22" s="117"/>
      <c r="T22" s="117"/>
      <c r="U22" s="117"/>
      <c r="V22" s="117"/>
    </row>
    <row r="23" spans="1:22">
      <c r="A23" s="131" t="s">
        <v>652</v>
      </c>
      <c r="B23" s="117"/>
      <c r="C23" s="117"/>
      <c r="D23" s="117"/>
      <c r="E23" s="117"/>
      <c r="F23" s="117"/>
      <c r="G23" s="117"/>
      <c r="H23" s="117"/>
      <c r="I23" s="117"/>
      <c r="J23" s="117"/>
      <c r="K23" s="117"/>
      <c r="L23" s="117"/>
      <c r="M23" s="117"/>
      <c r="N23" s="117"/>
      <c r="O23" s="117"/>
      <c r="P23" s="117"/>
      <c r="Q23" s="117"/>
      <c r="R23" s="117"/>
      <c r="S23" s="117"/>
      <c r="T23" s="117"/>
      <c r="U23" s="117"/>
      <c r="V23" s="117"/>
    </row>
    <row r="24" spans="1:22">
      <c r="A24" s="131" t="s">
        <v>653</v>
      </c>
      <c r="B24" s="117"/>
      <c r="C24" s="117"/>
      <c r="D24" s="117"/>
      <c r="E24" s="117"/>
      <c r="F24" s="117"/>
      <c r="G24" s="117"/>
      <c r="H24" s="117"/>
      <c r="I24" s="117"/>
      <c r="J24" s="117"/>
      <c r="K24" s="117"/>
      <c r="L24" s="117"/>
      <c r="M24" s="117"/>
      <c r="N24" s="117"/>
      <c r="O24" s="117"/>
      <c r="P24" s="117"/>
      <c r="Q24" s="117"/>
      <c r="R24" s="117"/>
      <c r="S24" s="117"/>
      <c r="T24" s="117"/>
      <c r="U24" s="117"/>
      <c r="V24" s="117"/>
    </row>
    <row r="25" spans="1:22">
      <c r="A25" s="131" t="s">
        <v>654</v>
      </c>
      <c r="B25" s="117"/>
      <c r="C25" s="117"/>
      <c r="D25" s="117"/>
      <c r="E25" s="117"/>
      <c r="F25" s="117"/>
      <c r="G25" s="117"/>
      <c r="H25" s="117"/>
      <c r="I25" s="117"/>
      <c r="J25" s="117"/>
      <c r="K25" s="117"/>
      <c r="L25" s="117"/>
      <c r="M25" s="117"/>
      <c r="N25" s="117"/>
      <c r="O25" s="117"/>
      <c r="P25" s="117"/>
      <c r="Q25" s="117"/>
      <c r="R25" s="117"/>
      <c r="S25" s="117"/>
      <c r="T25" s="117"/>
      <c r="U25" s="117"/>
      <c r="V25" s="117"/>
    </row>
    <row r="26" spans="1:22">
      <c r="A26" s="131" t="s">
        <v>655</v>
      </c>
      <c r="B26" s="117"/>
      <c r="C26" s="117"/>
      <c r="D26" s="117"/>
      <c r="E26" s="117"/>
      <c r="F26" s="117"/>
      <c r="G26" s="117"/>
      <c r="H26" s="117"/>
      <c r="I26" s="117"/>
      <c r="J26" s="117"/>
      <c r="K26" s="117"/>
      <c r="L26" s="117"/>
      <c r="M26" s="117"/>
      <c r="N26" s="117"/>
      <c r="O26" s="117"/>
      <c r="P26" s="117"/>
      <c r="Q26" s="117"/>
      <c r="R26" s="117"/>
      <c r="S26" s="117"/>
      <c r="T26" s="117"/>
      <c r="U26" s="117"/>
      <c r="V26" s="117"/>
    </row>
    <row r="27" spans="1:22">
      <c r="A27" s="131" t="s">
        <v>656</v>
      </c>
      <c r="B27" s="117"/>
      <c r="C27" s="117"/>
      <c r="D27" s="117"/>
      <c r="E27" s="117"/>
      <c r="F27" s="117"/>
      <c r="G27" s="117"/>
      <c r="H27" s="117"/>
      <c r="I27" s="117"/>
      <c r="J27" s="117"/>
      <c r="K27" s="117"/>
      <c r="L27" s="117"/>
      <c r="M27" s="117"/>
      <c r="N27" s="117"/>
      <c r="O27" s="117"/>
      <c r="P27" s="117"/>
      <c r="Q27" s="117"/>
      <c r="R27" s="117"/>
      <c r="S27" s="117"/>
      <c r="T27" s="117"/>
      <c r="U27" s="117"/>
      <c r="V27" s="117"/>
    </row>
    <row r="28" spans="1:22">
      <c r="A28" s="131" t="s">
        <v>657</v>
      </c>
      <c r="B28" s="117"/>
      <c r="C28" s="117"/>
      <c r="D28" s="117"/>
      <c r="E28" s="117"/>
      <c r="F28" s="117"/>
      <c r="G28" s="117"/>
      <c r="H28" s="117"/>
      <c r="I28" s="117"/>
      <c r="J28" s="117"/>
      <c r="K28" s="117"/>
      <c r="L28" s="117"/>
      <c r="M28" s="117"/>
      <c r="N28" s="117"/>
      <c r="O28" s="117"/>
      <c r="P28" s="117"/>
      <c r="Q28" s="117"/>
      <c r="R28" s="117"/>
      <c r="S28" s="117"/>
      <c r="T28" s="117"/>
      <c r="U28" s="117"/>
      <c r="V28" s="117"/>
    </row>
    <row r="29" spans="1:22">
      <c r="A29" s="131" t="s">
        <v>658</v>
      </c>
      <c r="B29" s="117"/>
      <c r="C29" s="117"/>
      <c r="D29" s="117"/>
      <c r="E29" s="117"/>
      <c r="F29" s="117"/>
      <c r="G29" s="117"/>
      <c r="H29" s="117"/>
      <c r="I29" s="117"/>
      <c r="J29" s="117"/>
      <c r="K29" s="117"/>
      <c r="L29" s="117"/>
      <c r="M29" s="117"/>
      <c r="N29" s="117"/>
      <c r="O29" s="117"/>
      <c r="P29" s="117"/>
      <c r="Q29" s="117"/>
      <c r="R29" s="117"/>
      <c r="S29" s="117"/>
      <c r="T29" s="117"/>
      <c r="U29" s="117"/>
      <c r="V29" s="117"/>
    </row>
    <row r="30" spans="1:22">
      <c r="A30" s="131" t="s">
        <v>659</v>
      </c>
      <c r="B30" s="117"/>
      <c r="C30" s="117"/>
      <c r="D30" s="117"/>
      <c r="E30" s="117"/>
      <c r="F30" s="117"/>
      <c r="G30" s="117"/>
      <c r="H30" s="117"/>
      <c r="I30" s="117"/>
      <c r="J30" s="117"/>
      <c r="K30" s="117"/>
      <c r="L30" s="117"/>
      <c r="M30" s="117"/>
      <c r="N30" s="117"/>
      <c r="O30" s="117"/>
      <c r="P30" s="117"/>
      <c r="Q30" s="117"/>
      <c r="R30" s="117"/>
      <c r="S30" s="117"/>
      <c r="T30" s="117"/>
      <c r="U30" s="117"/>
      <c r="V30" s="117"/>
    </row>
    <row r="31" spans="1:22">
      <c r="A31" s="131" t="s">
        <v>660</v>
      </c>
      <c r="B31" s="117"/>
      <c r="C31" s="117"/>
      <c r="D31" s="117"/>
      <c r="E31" s="117"/>
      <c r="F31" s="117"/>
      <c r="G31" s="117"/>
      <c r="H31" s="117"/>
      <c r="I31" s="117"/>
      <c r="J31" s="117"/>
      <c r="K31" s="117"/>
      <c r="L31" s="117"/>
      <c r="M31" s="117"/>
      <c r="N31" s="117"/>
      <c r="O31" s="117"/>
      <c r="P31" s="117"/>
      <c r="Q31" s="117"/>
      <c r="R31" s="117"/>
      <c r="S31" s="117"/>
      <c r="T31" s="117"/>
      <c r="U31" s="117"/>
      <c r="V31" s="117"/>
    </row>
    <row r="32" spans="1:22">
      <c r="A32" s="131" t="s">
        <v>661</v>
      </c>
      <c r="B32" s="117"/>
      <c r="C32" s="117"/>
      <c r="D32" s="117"/>
      <c r="E32" s="117"/>
      <c r="F32" s="117"/>
      <c r="G32" s="117"/>
      <c r="H32" s="117"/>
      <c r="I32" s="117"/>
      <c r="J32" s="117"/>
      <c r="K32" s="117"/>
      <c r="L32" s="117"/>
      <c r="M32" s="117"/>
      <c r="N32" s="117"/>
      <c r="O32" s="117"/>
      <c r="P32" s="117"/>
      <c r="Q32" s="117"/>
      <c r="R32" s="117"/>
      <c r="S32" s="117"/>
      <c r="T32" s="117"/>
      <c r="U32" s="117"/>
      <c r="V32" s="117"/>
    </row>
    <row r="33" spans="1:22">
      <c r="A33" s="131" t="s">
        <v>662</v>
      </c>
      <c r="B33" s="117"/>
      <c r="C33" s="117"/>
      <c r="D33" s="117"/>
      <c r="E33" s="117"/>
      <c r="F33" s="117"/>
      <c r="G33" s="117"/>
      <c r="H33" s="117"/>
      <c r="I33" s="117"/>
      <c r="J33" s="117"/>
      <c r="K33" s="117"/>
      <c r="L33" s="117"/>
      <c r="M33" s="117"/>
      <c r="N33" s="117"/>
      <c r="O33" s="117"/>
      <c r="P33" s="117"/>
      <c r="Q33" s="117"/>
      <c r="R33" s="117"/>
      <c r="S33" s="117"/>
      <c r="T33" s="117"/>
      <c r="U33" s="117"/>
      <c r="V33" s="117"/>
    </row>
    <row r="34" spans="1:22">
      <c r="A34" s="131" t="s">
        <v>663</v>
      </c>
      <c r="B34" s="117"/>
      <c r="C34" s="117"/>
      <c r="D34" s="117"/>
      <c r="E34" s="117"/>
      <c r="F34" s="117"/>
      <c r="G34" s="117"/>
      <c r="H34" s="117"/>
      <c r="I34" s="117"/>
      <c r="J34" s="117"/>
      <c r="K34" s="117"/>
      <c r="L34" s="117"/>
      <c r="M34" s="117"/>
      <c r="N34" s="117"/>
      <c r="O34" s="117"/>
      <c r="P34" s="117"/>
      <c r="Q34" s="117"/>
      <c r="R34" s="117"/>
      <c r="S34" s="117"/>
      <c r="T34" s="117"/>
      <c r="U34" s="117"/>
      <c r="V34" s="117"/>
    </row>
    <row r="35" spans="1:22">
      <c r="A35" s="131" t="s">
        <v>664</v>
      </c>
      <c r="B35" s="117"/>
      <c r="C35" s="117"/>
      <c r="D35" s="117"/>
      <c r="E35" s="117"/>
      <c r="F35" s="117"/>
      <c r="G35" s="117"/>
      <c r="H35" s="117"/>
      <c r="I35" s="117"/>
      <c r="J35" s="117"/>
      <c r="K35" s="117"/>
      <c r="L35" s="117"/>
      <c r="M35" s="117"/>
      <c r="N35" s="117"/>
      <c r="O35" s="117"/>
      <c r="P35" s="117"/>
      <c r="Q35" s="117"/>
      <c r="R35" s="117"/>
      <c r="S35" s="117"/>
      <c r="T35" s="117"/>
      <c r="U35" s="117"/>
      <c r="V35" s="117"/>
    </row>
    <row r="36" spans="1:22">
      <c r="A36" s="131" t="s">
        <v>665</v>
      </c>
      <c r="B36" s="117"/>
      <c r="C36" s="117"/>
      <c r="D36" s="117"/>
      <c r="E36" s="117"/>
      <c r="F36" s="117"/>
      <c r="G36" s="117"/>
      <c r="H36" s="117"/>
      <c r="I36" s="117"/>
      <c r="J36" s="117"/>
      <c r="K36" s="117"/>
      <c r="L36" s="117"/>
      <c r="M36" s="117"/>
      <c r="N36" s="117"/>
      <c r="O36" s="117"/>
      <c r="P36" s="117"/>
      <c r="Q36" s="117"/>
      <c r="R36" s="117"/>
      <c r="S36" s="117"/>
      <c r="T36" s="117"/>
      <c r="U36" s="117"/>
      <c r="V36" s="117"/>
    </row>
    <row r="37" spans="1:22">
      <c r="A37" s="131" t="s">
        <v>666</v>
      </c>
      <c r="B37" s="117"/>
      <c r="C37" s="117"/>
      <c r="D37" s="117"/>
      <c r="E37" s="117"/>
      <c r="F37" s="117"/>
      <c r="G37" s="117"/>
      <c r="H37" s="117"/>
      <c r="I37" s="117"/>
      <c r="J37" s="117"/>
      <c r="K37" s="117"/>
      <c r="L37" s="117"/>
      <c r="M37" s="117"/>
      <c r="N37" s="117"/>
      <c r="O37" s="117"/>
      <c r="P37" s="117"/>
      <c r="Q37" s="117"/>
      <c r="R37" s="117"/>
      <c r="S37" s="117"/>
      <c r="T37" s="117"/>
      <c r="U37" s="117"/>
      <c r="V37" s="117"/>
    </row>
    <row r="38" spans="1:22">
      <c r="A38" s="131" t="s">
        <v>667</v>
      </c>
      <c r="B38" s="117"/>
      <c r="C38" s="117"/>
      <c r="D38" s="117"/>
      <c r="E38" s="117"/>
      <c r="F38" s="117"/>
      <c r="G38" s="117"/>
      <c r="H38" s="117"/>
      <c r="I38" s="117"/>
      <c r="J38" s="117"/>
      <c r="K38" s="117"/>
      <c r="L38" s="117"/>
      <c r="M38" s="117"/>
      <c r="N38" s="117"/>
      <c r="O38" s="117"/>
      <c r="P38" s="117"/>
      <c r="Q38" s="117"/>
      <c r="R38" s="117"/>
      <c r="S38" s="117"/>
      <c r="T38" s="117"/>
      <c r="U38" s="117"/>
      <c r="V38" s="117"/>
    </row>
    <row r="39" spans="1:22">
      <c r="A39" s="131" t="s">
        <v>668</v>
      </c>
      <c r="B39" s="117"/>
      <c r="C39" s="117"/>
      <c r="D39" s="117"/>
      <c r="E39" s="117"/>
      <c r="F39" s="117"/>
      <c r="G39" s="117"/>
      <c r="H39" s="117"/>
      <c r="I39" s="117"/>
      <c r="J39" s="117"/>
      <c r="K39" s="117"/>
      <c r="L39" s="117"/>
      <c r="M39" s="117"/>
      <c r="N39" s="117"/>
      <c r="O39" s="117"/>
      <c r="P39" s="117"/>
      <c r="Q39" s="117"/>
      <c r="R39" s="117"/>
      <c r="S39" s="117"/>
      <c r="T39" s="117"/>
      <c r="U39" s="117"/>
      <c r="V39" s="117"/>
    </row>
    <row r="40" spans="1:22">
      <c r="A40" s="131" t="s">
        <v>669</v>
      </c>
      <c r="B40" s="117"/>
      <c r="C40" s="117"/>
      <c r="D40" s="117"/>
      <c r="E40" s="117"/>
      <c r="F40" s="117"/>
      <c r="G40" s="117"/>
      <c r="H40" s="117"/>
      <c r="I40" s="117"/>
      <c r="J40" s="117"/>
      <c r="K40" s="117"/>
      <c r="L40" s="117"/>
      <c r="M40" s="117"/>
      <c r="N40" s="117"/>
      <c r="O40" s="117"/>
      <c r="P40" s="117"/>
      <c r="Q40" s="117"/>
      <c r="R40" s="117"/>
      <c r="S40" s="117"/>
      <c r="T40" s="117"/>
      <c r="U40" s="117"/>
      <c r="V40" s="117"/>
    </row>
    <row r="41" spans="1:22">
      <c r="A41" s="131" t="s">
        <v>670</v>
      </c>
      <c r="B41" s="117"/>
      <c r="C41" s="117"/>
      <c r="D41" s="117"/>
      <c r="E41" s="117"/>
      <c r="F41" s="117"/>
      <c r="G41" s="117"/>
      <c r="H41" s="117"/>
      <c r="I41" s="117"/>
      <c r="J41" s="117"/>
      <c r="K41" s="117"/>
      <c r="L41" s="117"/>
      <c r="M41" s="117"/>
      <c r="N41" s="117"/>
      <c r="O41" s="117"/>
      <c r="P41" s="117"/>
      <c r="Q41" s="117"/>
      <c r="R41" s="117"/>
      <c r="S41" s="117"/>
      <c r="T41" s="117"/>
      <c r="U41" s="117"/>
      <c r="V41" s="117"/>
    </row>
    <row r="42" spans="1:22">
      <c r="A42" s="131" t="s">
        <v>671</v>
      </c>
      <c r="B42" s="117"/>
      <c r="C42" s="117"/>
      <c r="D42" s="117"/>
      <c r="E42" s="117"/>
      <c r="F42" s="117"/>
      <c r="G42" s="117"/>
      <c r="H42" s="117"/>
      <c r="I42" s="117"/>
      <c r="J42" s="117"/>
      <c r="K42" s="117"/>
      <c r="L42" s="117"/>
      <c r="M42" s="117"/>
      <c r="N42" s="117"/>
      <c r="O42" s="117"/>
      <c r="P42" s="117"/>
      <c r="Q42" s="117"/>
      <c r="R42" s="117"/>
      <c r="S42" s="117"/>
      <c r="T42" s="117"/>
      <c r="U42" s="117"/>
      <c r="V42" s="117"/>
    </row>
    <row r="43" spans="1:22">
      <c r="A43" s="131" t="s">
        <v>672</v>
      </c>
      <c r="B43" s="117"/>
      <c r="C43" s="117"/>
      <c r="D43" s="117"/>
      <c r="E43" s="117"/>
      <c r="F43" s="117"/>
      <c r="G43" s="117"/>
      <c r="H43" s="117"/>
      <c r="I43" s="117"/>
      <c r="J43" s="117"/>
      <c r="K43" s="117"/>
      <c r="L43" s="117"/>
      <c r="M43" s="117"/>
      <c r="N43" s="117"/>
      <c r="O43" s="117"/>
      <c r="P43" s="117"/>
      <c r="Q43" s="117"/>
      <c r="R43" s="117"/>
      <c r="S43" s="117"/>
      <c r="T43" s="117"/>
      <c r="U43" s="117"/>
      <c r="V43" s="117"/>
    </row>
    <row r="44" spans="1:22">
      <c r="A44" s="131" t="s">
        <v>673</v>
      </c>
      <c r="B44" s="117"/>
      <c r="C44" s="117"/>
      <c r="D44" s="117"/>
      <c r="E44" s="117"/>
      <c r="F44" s="117"/>
      <c r="G44" s="117"/>
      <c r="H44" s="117"/>
      <c r="I44" s="117"/>
      <c r="J44" s="117"/>
      <c r="K44" s="117"/>
      <c r="L44" s="117"/>
      <c r="M44" s="117"/>
      <c r="N44" s="117"/>
      <c r="O44" s="117"/>
      <c r="P44" s="117"/>
      <c r="Q44" s="117"/>
      <c r="R44" s="117"/>
      <c r="S44" s="117"/>
      <c r="T44" s="117"/>
      <c r="U44" s="117"/>
      <c r="V44" s="117"/>
    </row>
    <row r="45" spans="1:22">
      <c r="A45" s="131" t="s">
        <v>674</v>
      </c>
      <c r="B45" s="117"/>
      <c r="C45" s="117"/>
      <c r="D45" s="117"/>
      <c r="E45" s="117"/>
      <c r="F45" s="117"/>
      <c r="G45" s="117"/>
      <c r="H45" s="117"/>
      <c r="I45" s="117"/>
      <c r="J45" s="117"/>
      <c r="K45" s="117"/>
      <c r="L45" s="117"/>
      <c r="M45" s="117"/>
      <c r="N45" s="117"/>
      <c r="O45" s="117"/>
      <c r="P45" s="117"/>
      <c r="Q45" s="117"/>
      <c r="R45" s="117"/>
      <c r="S45" s="117"/>
      <c r="T45" s="117"/>
      <c r="U45" s="117"/>
      <c r="V45" s="117"/>
    </row>
    <row r="46" spans="1:22">
      <c r="A46" s="131" t="s">
        <v>675</v>
      </c>
      <c r="B46" s="117"/>
      <c r="C46" s="117"/>
      <c r="D46" s="117"/>
      <c r="E46" s="117"/>
      <c r="F46" s="117"/>
      <c r="G46" s="117"/>
      <c r="H46" s="117"/>
      <c r="I46" s="117"/>
      <c r="J46" s="117"/>
      <c r="K46" s="117"/>
      <c r="L46" s="117"/>
      <c r="M46" s="117"/>
      <c r="N46" s="117"/>
      <c r="O46" s="117"/>
      <c r="P46" s="117"/>
      <c r="Q46" s="117"/>
      <c r="R46" s="117"/>
      <c r="S46" s="117"/>
      <c r="T46" s="117"/>
      <c r="U46" s="117"/>
      <c r="V46" s="117"/>
    </row>
    <row r="47" spans="1:22">
      <c r="A47" s="131" t="s">
        <v>676</v>
      </c>
      <c r="B47" s="117"/>
      <c r="C47" s="117"/>
      <c r="D47" s="117"/>
      <c r="E47" s="117"/>
      <c r="F47" s="117"/>
      <c r="G47" s="117"/>
      <c r="H47" s="117"/>
      <c r="I47" s="117"/>
      <c r="J47" s="117"/>
      <c r="K47" s="117"/>
      <c r="L47" s="117"/>
      <c r="M47" s="117"/>
      <c r="N47" s="117"/>
      <c r="O47" s="117"/>
      <c r="P47" s="117"/>
      <c r="Q47" s="117"/>
      <c r="R47" s="117"/>
      <c r="S47" s="117"/>
      <c r="T47" s="117"/>
      <c r="U47" s="117"/>
      <c r="V47" s="117"/>
    </row>
    <row r="48" spans="1:22">
      <c r="A48" s="131" t="s">
        <v>677</v>
      </c>
      <c r="B48" s="117"/>
      <c r="C48" s="117"/>
      <c r="D48" s="117"/>
      <c r="E48" s="117"/>
      <c r="F48" s="117"/>
      <c r="G48" s="117"/>
      <c r="H48" s="117"/>
      <c r="I48" s="117"/>
      <c r="J48" s="117"/>
      <c r="K48" s="117"/>
      <c r="L48" s="117"/>
      <c r="M48" s="117"/>
      <c r="N48" s="117"/>
      <c r="O48" s="117"/>
      <c r="P48" s="117"/>
      <c r="Q48" s="117"/>
      <c r="R48" s="117"/>
      <c r="S48" s="117"/>
      <c r="T48" s="117"/>
      <c r="U48" s="117"/>
      <c r="V48" s="117"/>
    </row>
    <row r="49" spans="1:22">
      <c r="A49" s="131" t="s">
        <v>678</v>
      </c>
      <c r="B49" s="117"/>
      <c r="C49" s="117"/>
      <c r="D49" s="117"/>
      <c r="E49" s="117"/>
      <c r="F49" s="117"/>
      <c r="G49" s="117"/>
      <c r="H49" s="117"/>
      <c r="I49" s="117"/>
      <c r="J49" s="117"/>
      <c r="K49" s="117"/>
      <c r="L49" s="117"/>
      <c r="M49" s="117"/>
      <c r="N49" s="117"/>
      <c r="O49" s="117"/>
      <c r="P49" s="117"/>
      <c r="Q49" s="117"/>
      <c r="R49" s="117"/>
      <c r="S49" s="117"/>
      <c r="T49" s="117"/>
      <c r="U49" s="117"/>
      <c r="V49" s="117"/>
    </row>
    <row r="50" spans="1:22">
      <c r="A50" s="131" t="s">
        <v>679</v>
      </c>
      <c r="B50" s="117"/>
      <c r="C50" s="117"/>
      <c r="D50" s="117"/>
      <c r="E50" s="117"/>
      <c r="F50" s="117"/>
      <c r="G50" s="117"/>
      <c r="H50" s="117"/>
      <c r="I50" s="117"/>
      <c r="J50" s="117"/>
      <c r="K50" s="117"/>
      <c r="L50" s="117"/>
      <c r="M50" s="117"/>
      <c r="N50" s="117"/>
      <c r="O50" s="117"/>
      <c r="P50" s="117"/>
      <c r="Q50" s="117"/>
      <c r="R50" s="117"/>
      <c r="S50" s="117"/>
      <c r="T50" s="117"/>
      <c r="U50" s="117"/>
      <c r="V50" s="117"/>
    </row>
    <row r="51" spans="1:22">
      <c r="A51" s="131" t="s">
        <v>680</v>
      </c>
      <c r="B51" s="117"/>
      <c r="C51" s="117"/>
      <c r="D51" s="117"/>
      <c r="E51" s="117"/>
      <c r="F51" s="117"/>
      <c r="G51" s="117"/>
      <c r="H51" s="117"/>
      <c r="I51" s="117"/>
      <c r="J51" s="117"/>
      <c r="K51" s="117"/>
      <c r="L51" s="117"/>
      <c r="M51" s="117"/>
      <c r="N51" s="117"/>
      <c r="O51" s="117"/>
      <c r="P51" s="117"/>
      <c r="Q51" s="117"/>
      <c r="R51" s="117"/>
      <c r="S51" s="117"/>
      <c r="T51" s="117"/>
      <c r="U51" s="117"/>
      <c r="V51" s="117"/>
    </row>
    <row r="52" spans="1:22">
      <c r="A52" s="131" t="s">
        <v>681</v>
      </c>
      <c r="B52" s="117"/>
      <c r="C52" s="117"/>
      <c r="D52" s="117"/>
      <c r="E52" s="117"/>
      <c r="F52" s="117"/>
      <c r="G52" s="117"/>
      <c r="H52" s="117"/>
      <c r="I52" s="117"/>
      <c r="J52" s="117"/>
      <c r="K52" s="117"/>
      <c r="L52" s="117"/>
      <c r="M52" s="117"/>
      <c r="N52" s="117"/>
      <c r="O52" s="117"/>
      <c r="P52" s="117"/>
      <c r="Q52" s="117"/>
      <c r="R52" s="117"/>
      <c r="S52" s="117"/>
      <c r="T52" s="117"/>
      <c r="U52" s="117"/>
      <c r="V52" s="117"/>
    </row>
    <row r="53" spans="1:22">
      <c r="A53" s="131" t="s">
        <v>682</v>
      </c>
      <c r="B53" s="117"/>
      <c r="C53" s="117"/>
      <c r="D53" s="117"/>
      <c r="E53" s="117"/>
      <c r="F53" s="117"/>
      <c r="G53" s="117"/>
      <c r="H53" s="117"/>
      <c r="I53" s="117"/>
      <c r="J53" s="117"/>
      <c r="K53" s="117"/>
      <c r="L53" s="117"/>
      <c r="M53" s="117"/>
      <c r="N53" s="117"/>
      <c r="O53" s="117"/>
      <c r="P53" s="117"/>
      <c r="Q53" s="117"/>
      <c r="R53" s="117"/>
      <c r="S53" s="117"/>
      <c r="T53" s="117"/>
      <c r="U53" s="117"/>
      <c r="V53" s="117"/>
    </row>
    <row r="54" spans="1:22">
      <c r="A54" s="131" t="s">
        <v>683</v>
      </c>
      <c r="B54" s="117"/>
      <c r="C54" s="117"/>
      <c r="D54" s="117"/>
      <c r="E54" s="117"/>
      <c r="F54" s="117"/>
      <c r="G54" s="117"/>
      <c r="H54" s="117"/>
      <c r="I54" s="117"/>
      <c r="J54" s="117"/>
      <c r="K54" s="117"/>
      <c r="L54" s="117"/>
      <c r="M54" s="117"/>
      <c r="N54" s="117"/>
      <c r="O54" s="117"/>
      <c r="P54" s="117"/>
      <c r="Q54" s="117"/>
      <c r="R54" s="117"/>
      <c r="S54" s="117"/>
      <c r="T54" s="117"/>
      <c r="U54" s="117"/>
      <c r="V54" s="117"/>
    </row>
    <row r="55" spans="1:22">
      <c r="A55" s="131" t="s">
        <v>684</v>
      </c>
      <c r="B55" s="117"/>
      <c r="C55" s="117"/>
      <c r="D55" s="117"/>
      <c r="E55" s="117"/>
      <c r="F55" s="117"/>
      <c r="G55" s="117"/>
      <c r="H55" s="117"/>
      <c r="I55" s="117"/>
      <c r="J55" s="117"/>
      <c r="K55" s="117"/>
      <c r="L55" s="117"/>
      <c r="M55" s="117"/>
      <c r="N55" s="117"/>
      <c r="O55" s="117"/>
      <c r="P55" s="117"/>
      <c r="Q55" s="117"/>
      <c r="R55" s="117"/>
      <c r="S55" s="117"/>
      <c r="T55" s="117"/>
      <c r="U55" s="117"/>
      <c r="V55" s="117"/>
    </row>
    <row r="56" spans="1:22">
      <c r="A56" s="131" t="s">
        <v>685</v>
      </c>
      <c r="B56" s="117"/>
      <c r="C56" s="117"/>
      <c r="D56" s="117"/>
      <c r="E56" s="117"/>
      <c r="F56" s="117"/>
      <c r="G56" s="117"/>
      <c r="H56" s="117"/>
      <c r="I56" s="117"/>
      <c r="J56" s="117"/>
      <c r="K56" s="117"/>
      <c r="L56" s="117"/>
      <c r="M56" s="117"/>
      <c r="N56" s="117"/>
      <c r="O56" s="117"/>
      <c r="P56" s="117"/>
      <c r="Q56" s="117"/>
      <c r="R56" s="117"/>
      <c r="S56" s="117"/>
      <c r="T56" s="117"/>
      <c r="U56" s="117"/>
      <c r="V56" s="117"/>
    </row>
    <row r="57" spans="1:22">
      <c r="A57" s="131" t="s">
        <v>686</v>
      </c>
      <c r="B57" s="117"/>
      <c r="C57" s="117"/>
      <c r="D57" s="117"/>
      <c r="E57" s="117"/>
      <c r="F57" s="117"/>
      <c r="G57" s="117"/>
      <c r="H57" s="117"/>
      <c r="I57" s="117"/>
      <c r="J57" s="117"/>
      <c r="K57" s="117"/>
      <c r="L57" s="117"/>
      <c r="M57" s="117"/>
      <c r="N57" s="117"/>
      <c r="O57" s="117"/>
      <c r="P57" s="117"/>
      <c r="Q57" s="117"/>
      <c r="R57" s="117"/>
      <c r="S57" s="117"/>
      <c r="T57" s="117"/>
      <c r="U57" s="117"/>
      <c r="V57" s="117"/>
    </row>
    <row r="58" spans="1:22">
      <c r="A58" s="131" t="s">
        <v>687</v>
      </c>
      <c r="B58" s="117"/>
      <c r="C58" s="117"/>
      <c r="D58" s="117"/>
      <c r="E58" s="117"/>
      <c r="F58" s="117"/>
      <c r="G58" s="117"/>
      <c r="H58" s="117"/>
      <c r="I58" s="117"/>
      <c r="J58" s="117"/>
      <c r="K58" s="117"/>
      <c r="L58" s="117"/>
      <c r="M58" s="117"/>
      <c r="N58" s="117"/>
      <c r="O58" s="117"/>
      <c r="P58" s="117"/>
      <c r="Q58" s="117"/>
      <c r="R58" s="117"/>
      <c r="S58" s="117"/>
      <c r="T58" s="117"/>
      <c r="U58" s="117"/>
      <c r="V58" s="117"/>
    </row>
    <row r="59" spans="1:22">
      <c r="A59" s="131" t="s">
        <v>688</v>
      </c>
      <c r="B59" s="117"/>
      <c r="C59" s="117"/>
      <c r="D59" s="117"/>
      <c r="E59" s="117"/>
      <c r="F59" s="117"/>
      <c r="G59" s="117"/>
      <c r="H59" s="117"/>
      <c r="I59" s="117"/>
      <c r="J59" s="117"/>
      <c r="K59" s="117"/>
      <c r="L59" s="117"/>
      <c r="M59" s="117"/>
      <c r="N59" s="117"/>
      <c r="O59" s="117"/>
      <c r="P59" s="117"/>
      <c r="Q59" s="117"/>
      <c r="R59" s="117"/>
      <c r="S59" s="117"/>
      <c r="T59" s="117"/>
      <c r="U59" s="117"/>
      <c r="V59" s="117"/>
    </row>
    <row r="60" spans="1:22">
      <c r="A60" s="131" t="s">
        <v>689</v>
      </c>
      <c r="B60" s="117"/>
      <c r="C60" s="117"/>
      <c r="D60" s="117"/>
      <c r="E60" s="117"/>
      <c r="F60" s="117"/>
      <c r="G60" s="117"/>
      <c r="H60" s="117"/>
      <c r="I60" s="117"/>
      <c r="J60" s="117"/>
      <c r="K60" s="117"/>
      <c r="L60" s="117"/>
      <c r="M60" s="117"/>
      <c r="N60" s="117"/>
      <c r="O60" s="117"/>
      <c r="P60" s="117"/>
      <c r="Q60" s="117"/>
      <c r="R60" s="117"/>
      <c r="S60" s="117"/>
      <c r="T60" s="117"/>
      <c r="U60" s="117"/>
      <c r="V60" s="117"/>
    </row>
    <row r="61" spans="1:22">
      <c r="A61" s="131" t="s">
        <v>690</v>
      </c>
      <c r="B61" s="117"/>
      <c r="C61" s="117"/>
      <c r="D61" s="117"/>
      <c r="E61" s="117"/>
      <c r="F61" s="117"/>
      <c r="G61" s="117"/>
      <c r="H61" s="117"/>
      <c r="I61" s="117"/>
      <c r="J61" s="117"/>
      <c r="K61" s="117"/>
      <c r="L61" s="117"/>
      <c r="M61" s="117"/>
      <c r="N61" s="117"/>
      <c r="O61" s="117"/>
      <c r="P61" s="117"/>
      <c r="Q61" s="117"/>
      <c r="R61" s="117"/>
      <c r="S61" s="117"/>
      <c r="T61" s="117"/>
      <c r="U61" s="117"/>
      <c r="V61" s="117"/>
    </row>
    <row r="62" spans="1:22">
      <c r="A62" s="131" t="s">
        <v>691</v>
      </c>
      <c r="B62" s="117"/>
      <c r="C62" s="117"/>
      <c r="D62" s="117"/>
      <c r="E62" s="117"/>
      <c r="F62" s="117"/>
      <c r="G62" s="117"/>
      <c r="H62" s="117"/>
      <c r="I62" s="117"/>
      <c r="J62" s="117"/>
      <c r="K62" s="117"/>
      <c r="L62" s="117"/>
      <c r="M62" s="117"/>
      <c r="N62" s="117"/>
      <c r="O62" s="117"/>
      <c r="P62" s="117"/>
      <c r="Q62" s="117"/>
      <c r="R62" s="117"/>
      <c r="S62" s="117"/>
      <c r="T62" s="117"/>
      <c r="U62" s="117"/>
      <c r="V62" s="117"/>
    </row>
    <row r="63" spans="1:22">
      <c r="A63" s="131" t="s">
        <v>692</v>
      </c>
      <c r="B63" s="117"/>
      <c r="C63" s="117"/>
      <c r="D63" s="117"/>
      <c r="E63" s="117"/>
      <c r="F63" s="117"/>
      <c r="G63" s="117"/>
      <c r="H63" s="117"/>
      <c r="I63" s="117"/>
      <c r="J63" s="117"/>
      <c r="K63" s="117"/>
      <c r="L63" s="117"/>
      <c r="M63" s="117"/>
      <c r="N63" s="117"/>
      <c r="O63" s="117"/>
      <c r="P63" s="117"/>
      <c r="Q63" s="117"/>
      <c r="R63" s="117"/>
      <c r="S63" s="117"/>
      <c r="T63" s="117"/>
      <c r="U63" s="117"/>
      <c r="V63" s="117"/>
    </row>
    <row r="64" spans="1:22">
      <c r="A64" s="131" t="s">
        <v>693</v>
      </c>
      <c r="B64" s="117"/>
      <c r="C64" s="117"/>
      <c r="D64" s="117"/>
      <c r="E64" s="117"/>
      <c r="F64" s="117"/>
      <c r="G64" s="117"/>
      <c r="H64" s="117"/>
      <c r="I64" s="117"/>
      <c r="J64" s="117"/>
      <c r="K64" s="117"/>
      <c r="L64" s="117"/>
      <c r="M64" s="117"/>
      <c r="N64" s="117"/>
      <c r="O64" s="117"/>
      <c r="P64" s="117"/>
      <c r="Q64" s="117"/>
      <c r="R64" s="117"/>
      <c r="S64" s="117"/>
      <c r="T64" s="117"/>
      <c r="U64" s="117"/>
      <c r="V64" s="117"/>
    </row>
    <row r="65" spans="1:22">
      <c r="A65" s="131" t="s">
        <v>694</v>
      </c>
      <c r="B65" s="117"/>
      <c r="C65" s="117"/>
      <c r="D65" s="117"/>
      <c r="E65" s="117"/>
      <c r="F65" s="117"/>
      <c r="G65" s="117"/>
      <c r="H65" s="117"/>
      <c r="I65" s="117"/>
      <c r="J65" s="117"/>
      <c r="K65" s="117"/>
      <c r="L65" s="117"/>
      <c r="M65" s="117"/>
      <c r="N65" s="117"/>
      <c r="O65" s="117"/>
      <c r="P65" s="117"/>
      <c r="Q65" s="117"/>
      <c r="R65" s="117"/>
      <c r="S65" s="117"/>
      <c r="T65" s="117"/>
      <c r="U65" s="117"/>
      <c r="V65" s="117"/>
    </row>
    <row r="66" spans="1:22">
      <c r="A66" s="131" t="s">
        <v>695</v>
      </c>
      <c r="B66" s="117"/>
      <c r="C66" s="117"/>
      <c r="D66" s="117"/>
      <c r="E66" s="117"/>
      <c r="F66" s="117"/>
      <c r="G66" s="117"/>
      <c r="H66" s="117"/>
      <c r="I66" s="117"/>
      <c r="J66" s="117"/>
      <c r="K66" s="117"/>
      <c r="L66" s="117"/>
      <c r="M66" s="117"/>
      <c r="N66" s="117"/>
      <c r="O66" s="117"/>
      <c r="P66" s="117"/>
      <c r="Q66" s="117"/>
      <c r="R66" s="117"/>
      <c r="S66" s="117"/>
      <c r="T66" s="117"/>
      <c r="U66" s="117"/>
      <c r="V66" s="117"/>
    </row>
    <row r="67" spans="1:22">
      <c r="A67" s="131" t="s">
        <v>696</v>
      </c>
      <c r="B67" s="117"/>
      <c r="C67" s="117"/>
      <c r="D67" s="117"/>
      <c r="E67" s="117"/>
      <c r="F67" s="117"/>
      <c r="G67" s="117"/>
      <c r="H67" s="117"/>
      <c r="I67" s="117"/>
      <c r="J67" s="117"/>
      <c r="K67" s="117"/>
      <c r="L67" s="117"/>
      <c r="M67" s="117"/>
      <c r="N67" s="117"/>
      <c r="O67" s="117"/>
      <c r="P67" s="117"/>
      <c r="Q67" s="117"/>
      <c r="R67" s="117"/>
      <c r="S67" s="117"/>
      <c r="T67" s="117"/>
      <c r="U67" s="117"/>
      <c r="V67" s="117"/>
    </row>
    <row r="68" spans="1:22">
      <c r="A68" s="131" t="s">
        <v>697</v>
      </c>
      <c r="B68" s="117"/>
      <c r="C68" s="117"/>
      <c r="D68" s="117"/>
      <c r="E68" s="117"/>
      <c r="F68" s="117"/>
      <c r="G68" s="117"/>
      <c r="H68" s="117"/>
      <c r="I68" s="117"/>
      <c r="J68" s="117"/>
      <c r="K68" s="117"/>
      <c r="L68" s="117"/>
      <c r="M68" s="117"/>
      <c r="N68" s="117"/>
      <c r="O68" s="117"/>
      <c r="P68" s="117"/>
      <c r="Q68" s="117"/>
      <c r="R68" s="117"/>
      <c r="S68" s="117"/>
      <c r="T68" s="117"/>
      <c r="U68" s="117"/>
      <c r="V68" s="117"/>
    </row>
    <row r="69" spans="1:22">
      <c r="A69" s="131" t="s">
        <v>698</v>
      </c>
      <c r="B69" s="117"/>
      <c r="C69" s="117"/>
      <c r="D69" s="117"/>
      <c r="E69" s="117"/>
      <c r="F69" s="117"/>
      <c r="G69" s="117"/>
      <c r="H69" s="117"/>
      <c r="I69" s="117"/>
      <c r="J69" s="117"/>
      <c r="K69" s="117"/>
      <c r="L69" s="117"/>
      <c r="M69" s="117"/>
      <c r="N69" s="117"/>
      <c r="O69" s="117"/>
      <c r="P69" s="117"/>
      <c r="Q69" s="117"/>
      <c r="R69" s="117"/>
      <c r="S69" s="117"/>
      <c r="T69" s="117"/>
      <c r="U69" s="117"/>
      <c r="V69" s="117"/>
    </row>
    <row r="70" spans="1:22">
      <c r="A70" s="131" t="s">
        <v>699</v>
      </c>
      <c r="B70" s="117"/>
      <c r="C70" s="117"/>
      <c r="D70" s="117"/>
      <c r="E70" s="117"/>
      <c r="F70" s="117"/>
      <c r="G70" s="117"/>
      <c r="H70" s="117"/>
      <c r="I70" s="117"/>
      <c r="J70" s="117"/>
      <c r="K70" s="117"/>
      <c r="L70" s="117"/>
      <c r="M70" s="117"/>
      <c r="N70" s="117"/>
      <c r="O70" s="117"/>
      <c r="P70" s="117"/>
      <c r="Q70" s="117"/>
      <c r="R70" s="117"/>
      <c r="S70" s="117"/>
      <c r="T70" s="117"/>
      <c r="U70" s="117"/>
      <c r="V70" s="117"/>
    </row>
    <row r="71" spans="1:22">
      <c r="A71" s="131" t="s">
        <v>700</v>
      </c>
      <c r="B71" s="117"/>
      <c r="C71" s="117"/>
      <c r="D71" s="117"/>
      <c r="E71" s="117"/>
      <c r="F71" s="117"/>
      <c r="G71" s="117"/>
      <c r="H71" s="117"/>
      <c r="I71" s="117"/>
      <c r="J71" s="117"/>
      <c r="K71" s="117"/>
      <c r="L71" s="117"/>
      <c r="M71" s="117"/>
      <c r="N71" s="117"/>
      <c r="O71" s="117"/>
      <c r="P71" s="117"/>
      <c r="Q71" s="117"/>
      <c r="R71" s="117"/>
      <c r="S71" s="117"/>
      <c r="T71" s="117"/>
      <c r="U71" s="117"/>
      <c r="V71" s="117"/>
    </row>
    <row r="72" spans="1:22">
      <c r="A72" s="131" t="s">
        <v>701</v>
      </c>
      <c r="B72" s="117"/>
      <c r="C72" s="117"/>
      <c r="D72" s="117"/>
      <c r="E72" s="117"/>
      <c r="F72" s="117"/>
      <c r="G72" s="117"/>
      <c r="H72" s="117"/>
      <c r="I72" s="117"/>
      <c r="J72" s="117"/>
      <c r="K72" s="117"/>
      <c r="L72" s="117"/>
      <c r="M72" s="117"/>
      <c r="N72" s="117"/>
      <c r="O72" s="117"/>
      <c r="P72" s="117"/>
      <c r="Q72" s="117"/>
      <c r="R72" s="117"/>
      <c r="S72" s="117"/>
      <c r="T72" s="117"/>
      <c r="U72" s="117"/>
      <c r="V72" s="117"/>
    </row>
    <row r="73" spans="1:22">
      <c r="A73" s="131" t="s">
        <v>702</v>
      </c>
      <c r="B73" s="117"/>
      <c r="C73" s="117"/>
      <c r="D73" s="117"/>
      <c r="E73" s="117"/>
      <c r="F73" s="117"/>
      <c r="G73" s="117"/>
      <c r="H73" s="117"/>
      <c r="I73" s="117"/>
      <c r="J73" s="117"/>
      <c r="K73" s="117"/>
      <c r="L73" s="117"/>
      <c r="M73" s="117"/>
      <c r="N73" s="117"/>
      <c r="O73" s="117"/>
      <c r="P73" s="117"/>
      <c r="Q73" s="117"/>
      <c r="R73" s="117"/>
      <c r="S73" s="117"/>
      <c r="T73" s="117"/>
      <c r="U73" s="117"/>
      <c r="V73" s="117"/>
    </row>
    <row r="74" spans="1:22">
      <c r="A74" s="131" t="s">
        <v>703</v>
      </c>
      <c r="B74" s="117"/>
      <c r="C74" s="117"/>
      <c r="D74" s="117"/>
      <c r="E74" s="117"/>
      <c r="F74" s="117"/>
      <c r="G74" s="117"/>
      <c r="H74" s="117"/>
      <c r="I74" s="117"/>
      <c r="J74" s="117"/>
      <c r="K74" s="117"/>
      <c r="L74" s="117"/>
      <c r="M74" s="117"/>
      <c r="N74" s="117"/>
      <c r="O74" s="117"/>
      <c r="P74" s="117"/>
      <c r="Q74" s="117"/>
      <c r="R74" s="117"/>
      <c r="S74" s="117"/>
      <c r="T74" s="117"/>
      <c r="U74" s="117"/>
      <c r="V74" s="117"/>
    </row>
    <row r="75" spans="1:22">
      <c r="A75" s="131" t="s">
        <v>704</v>
      </c>
      <c r="B75" s="117"/>
      <c r="C75" s="117"/>
      <c r="D75" s="117"/>
      <c r="E75" s="117"/>
      <c r="F75" s="117"/>
      <c r="G75" s="117"/>
      <c r="H75" s="117"/>
      <c r="I75" s="117"/>
      <c r="J75" s="117"/>
      <c r="K75" s="117"/>
      <c r="L75" s="117"/>
      <c r="M75" s="117"/>
      <c r="N75" s="117"/>
      <c r="O75" s="117"/>
      <c r="P75" s="117"/>
      <c r="Q75" s="117"/>
      <c r="R75" s="117"/>
      <c r="S75" s="117"/>
      <c r="T75" s="117"/>
      <c r="U75" s="117"/>
      <c r="V75" s="117"/>
    </row>
    <row r="76" spans="1:22">
      <c r="A76" s="131" t="s">
        <v>705</v>
      </c>
      <c r="B76" s="117"/>
      <c r="C76" s="117"/>
      <c r="D76" s="117"/>
      <c r="E76" s="117"/>
      <c r="F76" s="117"/>
      <c r="G76" s="117"/>
      <c r="H76" s="117"/>
      <c r="I76" s="117"/>
      <c r="J76" s="117"/>
      <c r="K76" s="117"/>
      <c r="L76" s="117"/>
      <c r="M76" s="117"/>
      <c r="N76" s="117"/>
      <c r="O76" s="117"/>
      <c r="P76" s="117"/>
      <c r="Q76" s="117"/>
      <c r="R76" s="117"/>
      <c r="S76" s="117"/>
      <c r="T76" s="117"/>
      <c r="U76" s="117"/>
      <c r="V76" s="117"/>
    </row>
    <row r="77" spans="1:22">
      <c r="A77" s="131" t="s">
        <v>706</v>
      </c>
      <c r="B77" s="117"/>
      <c r="C77" s="117"/>
      <c r="D77" s="117"/>
      <c r="E77" s="117"/>
      <c r="F77" s="117"/>
      <c r="G77" s="117"/>
      <c r="H77" s="117"/>
      <c r="I77" s="117"/>
      <c r="J77" s="117"/>
      <c r="K77" s="117"/>
      <c r="L77" s="117"/>
      <c r="M77" s="117"/>
      <c r="N77" s="117"/>
      <c r="O77" s="117"/>
      <c r="P77" s="117"/>
      <c r="Q77" s="117"/>
      <c r="R77" s="117"/>
      <c r="S77" s="117"/>
      <c r="T77" s="117"/>
      <c r="U77" s="117"/>
      <c r="V77" s="117"/>
    </row>
    <row r="78" spans="1:22">
      <c r="A78" s="131" t="s">
        <v>707</v>
      </c>
      <c r="B78" s="117"/>
      <c r="C78" s="117"/>
      <c r="D78" s="117"/>
      <c r="E78" s="117"/>
      <c r="F78" s="117"/>
      <c r="G78" s="117"/>
      <c r="H78" s="117"/>
      <c r="I78" s="117"/>
      <c r="J78" s="117"/>
      <c r="K78" s="117"/>
      <c r="L78" s="117"/>
      <c r="M78" s="117"/>
      <c r="N78" s="117"/>
      <c r="O78" s="117"/>
      <c r="P78" s="117"/>
      <c r="Q78" s="117"/>
      <c r="R78" s="117"/>
      <c r="S78" s="117"/>
      <c r="T78" s="117"/>
      <c r="U78" s="117"/>
      <c r="V78" s="117"/>
    </row>
    <row r="79" spans="1:22">
      <c r="A79" s="131" t="s">
        <v>708</v>
      </c>
      <c r="B79" s="117"/>
      <c r="C79" s="117"/>
      <c r="D79" s="117"/>
      <c r="E79" s="117"/>
      <c r="F79" s="117"/>
      <c r="G79" s="117"/>
      <c r="H79" s="117"/>
      <c r="I79" s="117"/>
      <c r="J79" s="117"/>
      <c r="K79" s="117"/>
      <c r="L79" s="117"/>
      <c r="M79" s="117"/>
      <c r="N79" s="117"/>
      <c r="O79" s="117"/>
      <c r="P79" s="117"/>
      <c r="Q79" s="117"/>
      <c r="R79" s="117"/>
      <c r="S79" s="117"/>
      <c r="T79" s="117"/>
      <c r="U79" s="117"/>
      <c r="V79" s="117"/>
    </row>
    <row r="80" spans="1:22">
      <c r="A80" s="131" t="s">
        <v>709</v>
      </c>
      <c r="B80" s="117"/>
      <c r="C80" s="117"/>
      <c r="D80" s="117"/>
      <c r="E80" s="117"/>
      <c r="F80" s="117"/>
      <c r="G80" s="117"/>
      <c r="H80" s="117"/>
      <c r="I80" s="117"/>
      <c r="J80" s="117"/>
      <c r="K80" s="117"/>
      <c r="L80" s="117"/>
      <c r="M80" s="117"/>
      <c r="N80" s="117"/>
      <c r="O80" s="117"/>
      <c r="P80" s="117"/>
      <c r="Q80" s="117"/>
      <c r="R80" s="117"/>
      <c r="S80" s="117"/>
      <c r="T80" s="117"/>
      <c r="U80" s="117"/>
      <c r="V80" s="117"/>
    </row>
    <row r="81" spans="1:22">
      <c r="A81" s="131" t="s">
        <v>710</v>
      </c>
      <c r="B81" s="117"/>
      <c r="C81" s="117"/>
      <c r="D81" s="117"/>
      <c r="E81" s="117"/>
      <c r="F81" s="117"/>
      <c r="G81" s="117"/>
      <c r="H81" s="117"/>
      <c r="I81" s="117"/>
      <c r="J81" s="117"/>
      <c r="K81" s="117"/>
      <c r="L81" s="117"/>
      <c r="M81" s="117"/>
      <c r="N81" s="117"/>
      <c r="O81" s="117"/>
      <c r="P81" s="117"/>
      <c r="Q81" s="117"/>
      <c r="R81" s="117"/>
      <c r="S81" s="117"/>
      <c r="T81" s="117"/>
      <c r="U81" s="117"/>
      <c r="V81" s="117"/>
    </row>
    <row r="82" spans="1:22">
      <c r="A82" s="131" t="s">
        <v>711</v>
      </c>
      <c r="B82" s="117"/>
      <c r="C82" s="117"/>
      <c r="D82" s="117"/>
      <c r="E82" s="117"/>
      <c r="F82" s="117"/>
      <c r="G82" s="117"/>
      <c r="H82" s="117"/>
      <c r="I82" s="117"/>
      <c r="J82" s="117"/>
      <c r="K82" s="117"/>
      <c r="L82" s="117"/>
      <c r="M82" s="117"/>
      <c r="N82" s="117"/>
      <c r="O82" s="117"/>
      <c r="P82" s="117"/>
      <c r="Q82" s="117"/>
      <c r="R82" s="117"/>
      <c r="S82" s="117"/>
      <c r="T82" s="117"/>
      <c r="U82" s="117"/>
      <c r="V82" s="117"/>
    </row>
    <row r="83" spans="1:22">
      <c r="A83" s="131" t="s">
        <v>712</v>
      </c>
      <c r="B83" s="117"/>
      <c r="C83" s="117"/>
      <c r="D83" s="117"/>
      <c r="E83" s="117"/>
      <c r="F83" s="117"/>
      <c r="G83" s="117"/>
      <c r="H83" s="117"/>
      <c r="I83" s="117"/>
      <c r="J83" s="117"/>
      <c r="K83" s="117"/>
      <c r="L83" s="117"/>
      <c r="M83" s="117"/>
      <c r="N83" s="117"/>
      <c r="O83" s="117"/>
      <c r="P83" s="117"/>
      <c r="Q83" s="117"/>
      <c r="R83" s="117"/>
      <c r="S83" s="117"/>
      <c r="T83" s="117"/>
      <c r="U83" s="117"/>
      <c r="V83" s="117"/>
    </row>
    <row r="84" spans="1:22">
      <c r="A84" s="131" t="s">
        <v>713</v>
      </c>
      <c r="B84" s="117"/>
      <c r="C84" s="117"/>
      <c r="D84" s="117"/>
      <c r="E84" s="117"/>
      <c r="F84" s="117"/>
      <c r="G84" s="117"/>
      <c r="H84" s="117"/>
      <c r="I84" s="117"/>
      <c r="J84" s="117"/>
      <c r="K84" s="117"/>
      <c r="L84" s="117"/>
      <c r="M84" s="117"/>
      <c r="N84" s="117"/>
      <c r="O84" s="117"/>
      <c r="P84" s="117"/>
      <c r="Q84" s="117"/>
      <c r="R84" s="117"/>
      <c r="S84" s="117"/>
      <c r="T84" s="117"/>
      <c r="U84" s="117"/>
      <c r="V84" s="117"/>
    </row>
    <row r="85" spans="1:22">
      <c r="A85" s="131" t="s">
        <v>714</v>
      </c>
      <c r="B85" s="117"/>
      <c r="C85" s="117"/>
      <c r="D85" s="117"/>
      <c r="E85" s="117"/>
      <c r="F85" s="117"/>
      <c r="G85" s="117"/>
      <c r="H85" s="117"/>
      <c r="I85" s="117"/>
      <c r="J85" s="117"/>
      <c r="K85" s="117"/>
      <c r="L85" s="117"/>
      <c r="M85" s="117"/>
      <c r="N85" s="117"/>
      <c r="O85" s="117"/>
      <c r="P85" s="117"/>
      <c r="Q85" s="117"/>
      <c r="R85" s="117"/>
      <c r="S85" s="117"/>
      <c r="T85" s="117"/>
      <c r="U85" s="117"/>
      <c r="V85" s="117"/>
    </row>
    <row r="86" spans="1:22">
      <c r="A86" s="131" t="s">
        <v>715</v>
      </c>
      <c r="B86" s="117"/>
      <c r="C86" s="117"/>
      <c r="D86" s="117"/>
      <c r="E86" s="117"/>
      <c r="F86" s="117"/>
      <c r="G86" s="117"/>
      <c r="H86" s="117"/>
      <c r="I86" s="117"/>
      <c r="J86" s="117"/>
      <c r="K86" s="117"/>
      <c r="L86" s="117"/>
      <c r="M86" s="117"/>
      <c r="N86" s="117"/>
      <c r="O86" s="117"/>
      <c r="P86" s="117"/>
      <c r="Q86" s="117"/>
      <c r="R86" s="117"/>
      <c r="S86" s="117"/>
      <c r="T86" s="117"/>
      <c r="U86" s="117"/>
      <c r="V86" s="117"/>
    </row>
    <row r="87" spans="1:22">
      <c r="A87" s="131" t="s">
        <v>716</v>
      </c>
      <c r="B87" s="117"/>
      <c r="C87" s="117"/>
      <c r="D87" s="117"/>
      <c r="E87" s="117"/>
      <c r="F87" s="117"/>
      <c r="G87" s="117"/>
      <c r="H87" s="117"/>
      <c r="I87" s="117"/>
      <c r="J87" s="117"/>
      <c r="K87" s="117"/>
      <c r="L87" s="117"/>
      <c r="M87" s="117"/>
      <c r="N87" s="117"/>
      <c r="O87" s="117"/>
      <c r="P87" s="117"/>
      <c r="Q87" s="117"/>
      <c r="R87" s="117"/>
      <c r="S87" s="117"/>
      <c r="T87" s="117"/>
      <c r="U87" s="117"/>
      <c r="V87" s="117"/>
    </row>
    <row r="88" spans="1:22">
      <c r="A88" s="131" t="s">
        <v>717</v>
      </c>
      <c r="B88" s="117"/>
      <c r="C88" s="117"/>
      <c r="D88" s="117"/>
      <c r="E88" s="117"/>
      <c r="F88" s="117"/>
      <c r="G88" s="117"/>
      <c r="H88" s="117"/>
      <c r="I88" s="117"/>
      <c r="J88" s="117"/>
      <c r="K88" s="117"/>
      <c r="L88" s="117"/>
      <c r="M88" s="117"/>
      <c r="N88" s="117"/>
      <c r="O88" s="117"/>
      <c r="P88" s="117"/>
      <c r="Q88" s="117"/>
      <c r="R88" s="117"/>
      <c r="S88" s="117"/>
      <c r="T88" s="117"/>
      <c r="U88" s="117"/>
      <c r="V88" s="117"/>
    </row>
    <row r="89" spans="1:22">
      <c r="A89" s="131" t="s">
        <v>718</v>
      </c>
      <c r="B89" s="117"/>
      <c r="C89" s="117"/>
      <c r="D89" s="117"/>
      <c r="E89" s="117"/>
      <c r="F89" s="117"/>
      <c r="G89" s="117"/>
      <c r="H89" s="117"/>
      <c r="I89" s="117"/>
      <c r="J89" s="117"/>
      <c r="K89" s="117"/>
      <c r="L89" s="117"/>
      <c r="M89" s="117"/>
      <c r="N89" s="117"/>
      <c r="O89" s="117"/>
      <c r="P89" s="117"/>
      <c r="Q89" s="117"/>
      <c r="R89" s="117"/>
      <c r="S89" s="117"/>
      <c r="T89" s="117"/>
      <c r="U89" s="117"/>
      <c r="V89" s="117"/>
    </row>
    <row r="90" spans="1:22">
      <c r="A90" s="131" t="s">
        <v>719</v>
      </c>
      <c r="B90" s="117"/>
      <c r="C90" s="117"/>
      <c r="D90" s="117"/>
      <c r="E90" s="117"/>
      <c r="F90" s="117"/>
      <c r="G90" s="117"/>
      <c r="H90" s="117"/>
      <c r="I90" s="117"/>
      <c r="J90" s="117"/>
      <c r="K90" s="117"/>
      <c r="L90" s="117"/>
      <c r="M90" s="117"/>
      <c r="N90" s="117"/>
      <c r="O90" s="117"/>
      <c r="P90" s="117"/>
      <c r="Q90" s="117"/>
      <c r="R90" s="117"/>
      <c r="S90" s="117"/>
      <c r="T90" s="117"/>
      <c r="U90" s="117"/>
      <c r="V90" s="117"/>
    </row>
    <row r="91" spans="1:22">
      <c r="A91" s="131" t="s">
        <v>720</v>
      </c>
      <c r="B91" s="117"/>
      <c r="C91" s="117"/>
      <c r="D91" s="117"/>
      <c r="E91" s="117"/>
      <c r="F91" s="117"/>
      <c r="G91" s="117"/>
      <c r="H91" s="117"/>
      <c r="I91" s="117"/>
      <c r="J91" s="117"/>
      <c r="K91" s="117"/>
      <c r="L91" s="117"/>
      <c r="M91" s="117"/>
      <c r="N91" s="117"/>
      <c r="O91" s="117"/>
      <c r="P91" s="117"/>
      <c r="Q91" s="117"/>
      <c r="R91" s="117"/>
      <c r="S91" s="117"/>
      <c r="T91" s="117"/>
      <c r="U91" s="117"/>
      <c r="V91" s="117"/>
    </row>
    <row r="92" spans="1:22">
      <c r="A92" s="131" t="s">
        <v>721</v>
      </c>
      <c r="B92" s="117"/>
      <c r="C92" s="117"/>
      <c r="D92" s="117"/>
      <c r="E92" s="117"/>
      <c r="F92" s="117"/>
      <c r="G92" s="117"/>
      <c r="H92" s="117"/>
      <c r="I92" s="117"/>
      <c r="J92" s="117"/>
      <c r="K92" s="117"/>
      <c r="L92" s="117"/>
      <c r="M92" s="117"/>
      <c r="N92" s="117"/>
      <c r="O92" s="117"/>
      <c r="P92" s="117"/>
      <c r="Q92" s="117"/>
      <c r="R92" s="117"/>
      <c r="S92" s="117"/>
      <c r="T92" s="117"/>
      <c r="U92" s="117"/>
      <c r="V92" s="117"/>
    </row>
    <row r="93" spans="1:22">
      <c r="A93" s="131" t="s">
        <v>722</v>
      </c>
      <c r="B93" s="117"/>
      <c r="C93" s="117"/>
      <c r="D93" s="117"/>
      <c r="E93" s="117"/>
      <c r="F93" s="117"/>
      <c r="G93" s="117"/>
      <c r="H93" s="117"/>
      <c r="I93" s="117"/>
      <c r="J93" s="117"/>
      <c r="K93" s="117"/>
      <c r="L93" s="117"/>
      <c r="M93" s="117"/>
      <c r="N93" s="117"/>
      <c r="O93" s="117"/>
      <c r="P93" s="117"/>
      <c r="Q93" s="117"/>
      <c r="R93" s="117"/>
      <c r="S93" s="117"/>
      <c r="T93" s="117"/>
      <c r="U93" s="117"/>
      <c r="V93" s="117"/>
    </row>
    <row r="94" spans="1:22">
      <c r="A94" s="131" t="s">
        <v>723</v>
      </c>
      <c r="B94" s="117"/>
      <c r="C94" s="117"/>
      <c r="D94" s="117"/>
      <c r="E94" s="117"/>
      <c r="F94" s="117"/>
      <c r="G94" s="117"/>
      <c r="H94" s="117"/>
      <c r="I94" s="117"/>
      <c r="J94" s="117"/>
      <c r="K94" s="117"/>
      <c r="L94" s="117"/>
      <c r="M94" s="117"/>
      <c r="N94" s="117"/>
      <c r="O94" s="117"/>
      <c r="P94" s="117"/>
      <c r="Q94" s="117"/>
      <c r="R94" s="117"/>
      <c r="S94" s="117"/>
      <c r="T94" s="117"/>
      <c r="U94" s="117"/>
      <c r="V94" s="117"/>
    </row>
    <row r="95" spans="1:22">
      <c r="A95" s="131" t="s">
        <v>724</v>
      </c>
      <c r="B95" s="117"/>
      <c r="C95" s="117"/>
      <c r="D95" s="117"/>
      <c r="E95" s="117"/>
      <c r="F95" s="117"/>
      <c r="G95" s="117"/>
      <c r="H95" s="117"/>
      <c r="I95" s="117"/>
      <c r="J95" s="117"/>
      <c r="K95" s="117"/>
      <c r="L95" s="117"/>
      <c r="M95" s="117"/>
      <c r="N95" s="117"/>
      <c r="O95" s="117"/>
      <c r="P95" s="117"/>
      <c r="Q95" s="117"/>
      <c r="R95" s="117"/>
      <c r="S95" s="117"/>
      <c r="T95" s="117"/>
      <c r="U95" s="117"/>
      <c r="V95" s="117"/>
    </row>
    <row r="96" spans="1:22">
      <c r="A96" s="131" t="s">
        <v>725</v>
      </c>
      <c r="B96" s="117"/>
      <c r="C96" s="117"/>
      <c r="D96" s="117"/>
      <c r="E96" s="117"/>
      <c r="F96" s="117"/>
      <c r="G96" s="117"/>
      <c r="H96" s="117"/>
      <c r="I96" s="117"/>
      <c r="J96" s="117"/>
      <c r="K96" s="117"/>
      <c r="L96" s="117"/>
      <c r="M96" s="117"/>
      <c r="N96" s="117"/>
      <c r="O96" s="117"/>
      <c r="P96" s="117"/>
      <c r="Q96" s="117"/>
      <c r="R96" s="117"/>
      <c r="S96" s="117"/>
      <c r="T96" s="117"/>
      <c r="U96" s="117"/>
      <c r="V96" s="117"/>
    </row>
    <row r="97" spans="1:22">
      <c r="A97" s="131" t="s">
        <v>726</v>
      </c>
      <c r="B97" s="117"/>
      <c r="C97" s="117"/>
      <c r="D97" s="117"/>
      <c r="E97" s="117"/>
      <c r="F97" s="117"/>
      <c r="G97" s="117"/>
      <c r="H97" s="117"/>
      <c r="I97" s="117"/>
      <c r="J97" s="117"/>
      <c r="K97" s="117"/>
      <c r="L97" s="117"/>
      <c r="M97" s="117"/>
      <c r="N97" s="117"/>
      <c r="O97" s="117"/>
      <c r="P97" s="117"/>
      <c r="Q97" s="117"/>
      <c r="R97" s="117"/>
      <c r="S97" s="117"/>
      <c r="T97" s="117"/>
      <c r="U97" s="117"/>
      <c r="V97" s="117"/>
    </row>
    <row r="98" spans="1:22">
      <c r="A98" s="131" t="s">
        <v>727</v>
      </c>
      <c r="B98" s="117"/>
      <c r="C98" s="117"/>
      <c r="D98" s="117"/>
      <c r="E98" s="117"/>
      <c r="F98" s="117"/>
      <c r="G98" s="117"/>
      <c r="H98" s="117"/>
      <c r="I98" s="117"/>
      <c r="J98" s="117"/>
      <c r="K98" s="117"/>
      <c r="L98" s="117"/>
      <c r="M98" s="117"/>
      <c r="N98" s="117"/>
      <c r="O98" s="117"/>
      <c r="P98" s="117"/>
      <c r="Q98" s="117"/>
      <c r="R98" s="117"/>
      <c r="S98" s="117"/>
      <c r="T98" s="117"/>
      <c r="U98" s="117"/>
      <c r="V98" s="117"/>
    </row>
    <row r="99" spans="1:22">
      <c r="A99" s="131" t="s">
        <v>728</v>
      </c>
      <c r="B99" s="117"/>
      <c r="C99" s="117"/>
      <c r="D99" s="117"/>
      <c r="E99" s="117"/>
      <c r="F99" s="117"/>
      <c r="G99" s="117"/>
      <c r="H99" s="117"/>
      <c r="I99" s="117"/>
      <c r="J99" s="117"/>
      <c r="K99" s="117"/>
      <c r="L99" s="117"/>
      <c r="M99" s="117"/>
      <c r="N99" s="117"/>
      <c r="O99" s="117"/>
      <c r="P99" s="117"/>
      <c r="Q99" s="117"/>
      <c r="R99" s="117"/>
      <c r="S99" s="117"/>
      <c r="T99" s="117"/>
      <c r="U99" s="117"/>
      <c r="V99" s="117"/>
    </row>
    <row r="100" spans="1:22">
      <c r="A100" s="131" t="s">
        <v>729</v>
      </c>
      <c r="B100" s="117"/>
      <c r="C100" s="117"/>
      <c r="D100" s="117"/>
      <c r="E100" s="117"/>
      <c r="F100" s="117"/>
      <c r="G100" s="117"/>
      <c r="H100" s="117"/>
      <c r="I100" s="117"/>
      <c r="J100" s="117"/>
      <c r="K100" s="117"/>
      <c r="L100" s="117"/>
      <c r="M100" s="117"/>
      <c r="N100" s="117"/>
      <c r="O100" s="117"/>
      <c r="P100" s="117"/>
      <c r="Q100" s="117"/>
      <c r="R100" s="117"/>
      <c r="S100" s="117"/>
      <c r="T100" s="117"/>
      <c r="U100" s="117"/>
      <c r="V100" s="117"/>
    </row>
    <row r="101" spans="1:22">
      <c r="A101" s="131" t="s">
        <v>730</v>
      </c>
      <c r="B101" s="117"/>
      <c r="C101" s="117"/>
      <c r="D101" s="117"/>
      <c r="E101" s="117"/>
      <c r="F101" s="117"/>
      <c r="G101" s="117"/>
      <c r="H101" s="117"/>
      <c r="I101" s="117"/>
      <c r="J101" s="117"/>
      <c r="K101" s="117"/>
      <c r="L101" s="117"/>
      <c r="M101" s="117"/>
      <c r="N101" s="117"/>
      <c r="O101" s="117"/>
      <c r="P101" s="117"/>
      <c r="Q101" s="117"/>
      <c r="R101" s="117"/>
      <c r="S101" s="117"/>
      <c r="T101" s="117"/>
      <c r="U101" s="117"/>
      <c r="V101" s="117"/>
    </row>
    <row r="102" spans="1:22">
      <c r="A102" s="131" t="s">
        <v>731</v>
      </c>
      <c r="B102" s="117"/>
      <c r="C102" s="117"/>
      <c r="D102" s="117"/>
      <c r="E102" s="117"/>
      <c r="F102" s="117"/>
      <c r="G102" s="117"/>
      <c r="H102" s="117"/>
      <c r="I102" s="117"/>
      <c r="J102" s="117"/>
      <c r="K102" s="117"/>
      <c r="L102" s="117"/>
      <c r="M102" s="117"/>
      <c r="N102" s="117"/>
      <c r="O102" s="117"/>
      <c r="P102" s="117"/>
      <c r="Q102" s="117"/>
      <c r="R102" s="117"/>
      <c r="S102" s="117"/>
      <c r="T102" s="117"/>
      <c r="U102" s="117"/>
      <c r="V102" s="117"/>
    </row>
  </sheetData>
  <phoneticPr fontId="55"/>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IC70"/>
  <sheetViews>
    <sheetView workbookViewId="0">
      <selection sqref="A1:T4"/>
    </sheetView>
  </sheetViews>
  <sheetFormatPr defaultRowHeight="13.5"/>
  <cols>
    <col min="1" max="1" width="2" style="12" customWidth="1"/>
    <col min="2" max="20" width="1.875" style="12" customWidth="1"/>
    <col min="21" max="21" width="2.625" style="12" customWidth="1"/>
    <col min="22" max="32" width="1.875" style="12" customWidth="1"/>
    <col min="33" max="35" width="2.375" style="12" customWidth="1"/>
    <col min="36" max="42" width="1.875" style="12" customWidth="1"/>
    <col min="43" max="43" width="0.625" style="12" customWidth="1"/>
    <col min="44" max="48" width="1.875" style="12" customWidth="1"/>
    <col min="49" max="49" width="2" style="12" customWidth="1"/>
    <col min="50" max="67" width="9" style="12" customWidth="1"/>
    <col min="68" max="68" width="9" style="103" customWidth="1"/>
    <col min="69" max="237" width="9" style="12" customWidth="1"/>
  </cols>
  <sheetData>
    <row r="1" spans="1:237">
      <c r="A1" s="654" t="s">
        <v>276</v>
      </c>
      <c r="B1" s="655"/>
      <c r="C1" s="655"/>
      <c r="D1" s="655"/>
      <c r="E1" s="655"/>
      <c r="F1" s="655"/>
      <c r="G1" s="655"/>
      <c r="H1" s="655"/>
      <c r="I1" s="655"/>
      <c r="J1" s="655"/>
      <c r="K1" s="655"/>
      <c r="L1" s="655"/>
      <c r="M1" s="655"/>
      <c r="N1" s="655"/>
      <c r="O1" s="655"/>
      <c r="P1" s="655"/>
      <c r="Q1" s="655"/>
      <c r="R1" s="655"/>
      <c r="S1" s="655"/>
      <c r="T1" s="656"/>
      <c r="U1" s="659" t="s">
        <v>277</v>
      </c>
      <c r="V1" s="660"/>
      <c r="W1" s="660"/>
      <c r="X1" s="660"/>
      <c r="Y1" s="660"/>
      <c r="Z1" s="661"/>
      <c r="AA1" s="667"/>
      <c r="AB1" s="660"/>
      <c r="AC1" s="660"/>
      <c r="AD1" s="660"/>
      <c r="AE1" s="661"/>
      <c r="AF1" s="667" t="s">
        <v>278</v>
      </c>
      <c r="AG1" s="660"/>
      <c r="AH1" s="660"/>
      <c r="AI1" s="661"/>
      <c r="AJ1" s="670"/>
      <c r="AK1" s="671"/>
      <c r="AL1" s="671"/>
      <c r="AM1" s="671"/>
      <c r="AN1" s="671"/>
      <c r="AO1" s="671"/>
      <c r="AP1" s="672"/>
      <c r="AQ1" s="676"/>
      <c r="AR1" s="678" t="s">
        <v>279</v>
      </c>
      <c r="AS1" s="679"/>
      <c r="AT1" s="679"/>
      <c r="AU1" s="679"/>
      <c r="AV1" s="679"/>
      <c r="AW1" s="680"/>
    </row>
    <row r="2" spans="1:237">
      <c r="A2" s="655"/>
      <c r="B2" s="655"/>
      <c r="C2" s="655"/>
      <c r="D2" s="655"/>
      <c r="E2" s="655"/>
      <c r="F2" s="655"/>
      <c r="G2" s="655"/>
      <c r="H2" s="655"/>
      <c r="I2" s="655"/>
      <c r="J2" s="655"/>
      <c r="K2" s="655"/>
      <c r="L2" s="655"/>
      <c r="M2" s="655"/>
      <c r="N2" s="655"/>
      <c r="O2" s="655"/>
      <c r="P2" s="655"/>
      <c r="Q2" s="655"/>
      <c r="R2" s="655"/>
      <c r="S2" s="655"/>
      <c r="T2" s="656"/>
      <c r="U2" s="662"/>
      <c r="V2" s="663"/>
      <c r="W2" s="663"/>
      <c r="X2" s="663"/>
      <c r="Y2" s="663"/>
      <c r="Z2" s="664"/>
      <c r="AA2" s="668"/>
      <c r="AB2" s="663"/>
      <c r="AC2" s="663"/>
      <c r="AD2" s="663"/>
      <c r="AE2" s="664"/>
      <c r="AF2" s="668"/>
      <c r="AG2" s="663"/>
      <c r="AH2" s="663"/>
      <c r="AI2" s="664"/>
      <c r="AJ2" s="673"/>
      <c r="AK2" s="674"/>
      <c r="AL2" s="674"/>
      <c r="AM2" s="674"/>
      <c r="AN2" s="674"/>
      <c r="AO2" s="674"/>
      <c r="AP2" s="675"/>
      <c r="AQ2" s="676"/>
      <c r="AR2" s="681"/>
      <c r="AS2" s="682"/>
      <c r="AT2" s="682"/>
      <c r="AU2" s="682"/>
      <c r="AV2" s="682"/>
      <c r="AW2" s="683"/>
    </row>
    <row r="3" spans="1:237">
      <c r="A3" s="655"/>
      <c r="B3" s="655"/>
      <c r="C3" s="655"/>
      <c r="D3" s="655"/>
      <c r="E3" s="655"/>
      <c r="F3" s="655"/>
      <c r="G3" s="655"/>
      <c r="H3" s="655"/>
      <c r="I3" s="655"/>
      <c r="J3" s="655"/>
      <c r="K3" s="655"/>
      <c r="L3" s="655"/>
      <c r="M3" s="655"/>
      <c r="N3" s="655"/>
      <c r="O3" s="655"/>
      <c r="P3" s="655"/>
      <c r="Q3" s="655"/>
      <c r="R3" s="655"/>
      <c r="S3" s="655"/>
      <c r="T3" s="656"/>
      <c r="U3" s="662"/>
      <c r="V3" s="663"/>
      <c r="W3" s="663"/>
      <c r="X3" s="663"/>
      <c r="Y3" s="663"/>
      <c r="Z3" s="664"/>
      <c r="AA3" s="668"/>
      <c r="AB3" s="663"/>
      <c r="AC3" s="663"/>
      <c r="AD3" s="663"/>
      <c r="AE3" s="664"/>
      <c r="AF3" s="668"/>
      <c r="AG3" s="663"/>
      <c r="AH3" s="663"/>
      <c r="AI3" s="664"/>
      <c r="AJ3" s="687" t="s">
        <v>280</v>
      </c>
      <c r="AK3" s="688"/>
      <c r="AL3" s="688"/>
      <c r="AM3" s="688"/>
      <c r="AN3" s="688"/>
      <c r="AO3" s="688"/>
      <c r="AP3" s="689"/>
      <c r="AQ3" s="676"/>
      <c r="AR3" s="662"/>
      <c r="AS3" s="663"/>
      <c r="AT3" s="663"/>
      <c r="AU3" s="663"/>
      <c r="AV3" s="663"/>
      <c r="AW3" s="684"/>
    </row>
    <row r="4" spans="1:237" ht="13.5" customHeight="1" thickBot="1">
      <c r="A4" s="657"/>
      <c r="B4" s="657"/>
      <c r="C4" s="657"/>
      <c r="D4" s="657"/>
      <c r="E4" s="657"/>
      <c r="F4" s="657"/>
      <c r="G4" s="657"/>
      <c r="H4" s="657"/>
      <c r="I4" s="657"/>
      <c r="J4" s="657"/>
      <c r="K4" s="657"/>
      <c r="L4" s="657"/>
      <c r="M4" s="657"/>
      <c r="N4" s="657"/>
      <c r="O4" s="657"/>
      <c r="P4" s="657"/>
      <c r="Q4" s="657"/>
      <c r="R4" s="657"/>
      <c r="S4" s="657"/>
      <c r="T4" s="658"/>
      <c r="U4" s="665"/>
      <c r="V4" s="665"/>
      <c r="W4" s="665"/>
      <c r="X4" s="665"/>
      <c r="Y4" s="665"/>
      <c r="Z4" s="666"/>
      <c r="AA4" s="669"/>
      <c r="AB4" s="665"/>
      <c r="AC4" s="665"/>
      <c r="AD4" s="665"/>
      <c r="AE4" s="666"/>
      <c r="AF4" s="669"/>
      <c r="AG4" s="665"/>
      <c r="AH4" s="665"/>
      <c r="AI4" s="666"/>
      <c r="AJ4" s="690"/>
      <c r="AK4" s="691"/>
      <c r="AL4" s="691"/>
      <c r="AM4" s="691"/>
      <c r="AN4" s="691"/>
      <c r="AO4" s="691"/>
      <c r="AP4" s="692"/>
      <c r="AQ4" s="677"/>
      <c r="AR4" s="685"/>
      <c r="AS4" s="665"/>
      <c r="AT4" s="665"/>
      <c r="AU4" s="665"/>
      <c r="AV4" s="665"/>
      <c r="AW4" s="686"/>
    </row>
    <row r="5" spans="1:237">
      <c r="A5" s="662"/>
      <c r="B5" s="663"/>
      <c r="C5" s="663"/>
      <c r="D5" s="663"/>
      <c r="E5" s="663"/>
      <c r="F5" s="663"/>
      <c r="G5" s="663"/>
      <c r="H5" s="663"/>
      <c r="I5" s="663"/>
      <c r="J5" s="663"/>
      <c r="K5" s="663"/>
      <c r="L5" s="663"/>
      <c r="M5" s="663"/>
      <c r="N5" s="663"/>
      <c r="O5" s="663"/>
      <c r="P5" s="663"/>
      <c r="Q5" s="663"/>
      <c r="R5" s="663"/>
      <c r="S5" s="663"/>
      <c r="T5" s="663"/>
      <c r="U5" s="682"/>
      <c r="V5" s="682"/>
      <c r="W5" s="682"/>
      <c r="X5" s="682"/>
      <c r="Y5" s="682"/>
      <c r="Z5" s="682"/>
      <c r="AA5" s="682"/>
      <c r="AB5" s="682"/>
      <c r="AC5" s="682"/>
      <c r="AD5" s="682"/>
      <c r="AE5" s="682"/>
      <c r="AF5" s="682"/>
      <c r="AG5" s="682"/>
      <c r="AH5" s="682"/>
      <c r="AI5" s="682"/>
      <c r="AJ5" s="682"/>
      <c r="AK5" s="682"/>
      <c r="AL5" s="682"/>
      <c r="AM5" s="682"/>
      <c r="AN5" s="682"/>
      <c r="AO5" s="682"/>
      <c r="AP5" s="682"/>
      <c r="AQ5" s="682"/>
      <c r="AR5" s="682"/>
      <c r="AS5" s="682"/>
      <c r="AT5" s="682"/>
      <c r="AU5" s="682"/>
      <c r="AV5" s="682"/>
      <c r="AW5" s="683"/>
    </row>
    <row r="6" spans="1:237">
      <c r="A6" s="693" t="s">
        <v>281</v>
      </c>
      <c r="B6" s="694"/>
      <c r="C6" s="694"/>
      <c r="D6" s="694"/>
      <c r="E6" s="694"/>
      <c r="F6" s="694"/>
      <c r="G6" s="694"/>
      <c r="H6" s="694"/>
      <c r="I6" s="694"/>
      <c r="J6" s="694"/>
      <c r="K6" s="694"/>
      <c r="L6" s="694"/>
      <c r="M6" s="694"/>
      <c r="N6" s="694"/>
      <c r="O6" s="694"/>
      <c r="P6" s="694"/>
      <c r="Q6" s="694"/>
      <c r="R6" s="694"/>
      <c r="S6" s="694"/>
      <c r="T6" s="694"/>
      <c r="U6" s="694"/>
      <c r="V6" s="694"/>
      <c r="W6" s="694"/>
      <c r="X6" s="694"/>
      <c r="Y6" s="694"/>
      <c r="Z6" s="694"/>
      <c r="AA6" s="694"/>
      <c r="AB6" s="694"/>
      <c r="AC6" s="694"/>
      <c r="AD6" s="694"/>
      <c r="AE6" s="694"/>
      <c r="AF6" s="694"/>
      <c r="AG6" s="694"/>
      <c r="AH6" s="694"/>
      <c r="AI6" s="694"/>
      <c r="AJ6" s="694"/>
      <c r="AK6" s="694"/>
      <c r="AL6" s="694"/>
      <c r="AM6" s="694"/>
      <c r="AN6" s="694"/>
      <c r="AO6" s="694"/>
      <c r="AP6" s="694"/>
      <c r="AQ6" s="694"/>
      <c r="AR6" s="694"/>
      <c r="AS6" s="694"/>
      <c r="AT6" s="694"/>
      <c r="AU6" s="694"/>
      <c r="AV6" s="694"/>
      <c r="AW6" s="695"/>
    </row>
    <row r="7" spans="1:237">
      <c r="A7" s="693"/>
      <c r="B7" s="694"/>
      <c r="C7" s="694"/>
      <c r="D7" s="694"/>
      <c r="E7" s="694"/>
      <c r="F7" s="694"/>
      <c r="G7" s="694"/>
      <c r="H7" s="694"/>
      <c r="I7" s="694"/>
      <c r="J7" s="694"/>
      <c r="K7" s="694"/>
      <c r="L7" s="694"/>
      <c r="M7" s="694"/>
      <c r="N7" s="694"/>
      <c r="O7" s="694"/>
      <c r="P7" s="694"/>
      <c r="Q7" s="694"/>
      <c r="R7" s="694"/>
      <c r="S7" s="694"/>
      <c r="T7" s="694"/>
      <c r="U7" s="694"/>
      <c r="V7" s="694"/>
      <c r="W7" s="694"/>
      <c r="X7" s="694"/>
      <c r="Y7" s="694"/>
      <c r="Z7" s="694"/>
      <c r="AA7" s="694"/>
      <c r="AB7" s="694"/>
      <c r="AC7" s="694"/>
      <c r="AD7" s="694"/>
      <c r="AE7" s="694"/>
      <c r="AF7" s="694"/>
      <c r="AG7" s="694"/>
      <c r="AH7" s="694"/>
      <c r="AI7" s="694"/>
      <c r="AJ7" s="694"/>
      <c r="AK7" s="694"/>
      <c r="AL7" s="694"/>
      <c r="AM7" s="694"/>
      <c r="AN7" s="694"/>
      <c r="AO7" s="694"/>
      <c r="AP7" s="694"/>
      <c r="AQ7" s="694"/>
      <c r="AR7" s="694"/>
      <c r="AS7" s="694"/>
      <c r="AT7" s="694"/>
      <c r="AU7" s="694"/>
      <c r="AV7" s="694"/>
      <c r="AW7" s="695"/>
    </row>
    <row r="8" spans="1:237" ht="16.5" customHeight="1">
      <c r="A8" s="10"/>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696" t="s">
        <v>39</v>
      </c>
      <c r="AI8" s="696"/>
      <c r="AJ8" s="697">
        <f>'01.入会申込書'!AP25</f>
        <v>0</v>
      </c>
      <c r="AK8" s="697"/>
      <c r="AL8" s="696" t="s">
        <v>282</v>
      </c>
      <c r="AM8" s="696"/>
      <c r="AN8" s="697">
        <f>'01.入会申込書'!AT25</f>
        <v>0</v>
      </c>
      <c r="AO8" s="697"/>
      <c r="AP8" s="696" t="s">
        <v>283</v>
      </c>
      <c r="AQ8" s="696"/>
      <c r="AR8" s="697">
        <f>'01.入会申込書'!AX25</f>
        <v>0</v>
      </c>
      <c r="AS8" s="697"/>
      <c r="AT8" s="696" t="s">
        <v>284</v>
      </c>
      <c r="AU8" s="696"/>
      <c r="AV8" s="9"/>
      <c r="AW8" s="8"/>
    </row>
    <row r="9" spans="1:237">
      <c r="A9" s="82"/>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696"/>
      <c r="AI9" s="696"/>
      <c r="AJ9" s="697"/>
      <c r="AK9" s="697"/>
      <c r="AL9" s="696"/>
      <c r="AM9" s="696"/>
      <c r="AN9" s="697"/>
      <c r="AO9" s="697"/>
      <c r="AP9" s="696"/>
      <c r="AQ9" s="696"/>
      <c r="AR9" s="697"/>
      <c r="AS9" s="697"/>
      <c r="AT9" s="696"/>
      <c r="AU9" s="696"/>
      <c r="AV9" s="83"/>
      <c r="AW9" s="84"/>
    </row>
    <row r="10" spans="1:237">
      <c r="A10" s="699" t="s">
        <v>285</v>
      </c>
      <c r="B10" s="700"/>
      <c r="C10" s="700"/>
      <c r="D10" s="700"/>
      <c r="E10" s="700"/>
      <c r="F10" s="700"/>
      <c r="G10" s="700"/>
      <c r="H10" s="700"/>
      <c r="I10" s="700"/>
      <c r="J10" s="700"/>
      <c r="K10" s="700"/>
      <c r="L10" s="700"/>
      <c r="M10" s="700"/>
      <c r="N10" s="700"/>
      <c r="O10" s="700"/>
      <c r="P10" s="700"/>
      <c r="Q10" s="700"/>
      <c r="R10" s="700"/>
      <c r="S10" s="700"/>
      <c r="T10" s="700"/>
      <c r="U10" s="700"/>
      <c r="V10" s="700"/>
      <c r="W10" s="700"/>
      <c r="X10" s="700"/>
      <c r="Y10" s="700"/>
      <c r="Z10" s="700"/>
      <c r="AA10" s="700"/>
      <c r="AB10" s="700"/>
      <c r="AC10" s="700"/>
      <c r="AD10" s="700"/>
      <c r="AE10" s="700"/>
      <c r="AF10" s="700"/>
      <c r="AG10" s="700"/>
      <c r="AH10" s="700"/>
      <c r="AI10" s="700"/>
      <c r="AJ10" s="700"/>
      <c r="AK10" s="700"/>
      <c r="AL10" s="700"/>
      <c r="AM10" s="700"/>
      <c r="AN10" s="700"/>
      <c r="AO10" s="700"/>
      <c r="AP10" s="700"/>
      <c r="AQ10" s="700"/>
      <c r="AR10" s="700"/>
      <c r="AS10" s="700"/>
      <c r="AT10" s="700"/>
      <c r="AU10" s="700"/>
      <c r="AV10" s="700"/>
      <c r="AW10" s="701"/>
    </row>
    <row r="11" spans="1:237">
      <c r="A11" s="702"/>
      <c r="B11" s="700"/>
      <c r="C11" s="700"/>
      <c r="D11" s="700"/>
      <c r="E11" s="700"/>
      <c r="F11" s="700"/>
      <c r="G11" s="700"/>
      <c r="H11" s="700"/>
      <c r="I11" s="700"/>
      <c r="J11" s="700"/>
      <c r="K11" s="700"/>
      <c r="L11" s="700"/>
      <c r="M11" s="700"/>
      <c r="N11" s="700"/>
      <c r="O11" s="700"/>
      <c r="P11" s="700"/>
      <c r="Q11" s="700"/>
      <c r="R11" s="700"/>
      <c r="S11" s="700"/>
      <c r="T11" s="700"/>
      <c r="U11" s="700"/>
      <c r="V11" s="700"/>
      <c r="W11" s="700"/>
      <c r="X11" s="700"/>
      <c r="Y11" s="700"/>
      <c r="Z11" s="700"/>
      <c r="AA11" s="700"/>
      <c r="AB11" s="700"/>
      <c r="AC11" s="700"/>
      <c r="AD11" s="700"/>
      <c r="AE11" s="700"/>
      <c r="AF11" s="700"/>
      <c r="AG11" s="700"/>
      <c r="AH11" s="700"/>
      <c r="AI11" s="700"/>
      <c r="AJ11" s="700"/>
      <c r="AK11" s="700"/>
      <c r="AL11" s="700"/>
      <c r="AM11" s="700"/>
      <c r="AN11" s="700"/>
      <c r="AO11" s="700"/>
      <c r="AP11" s="700"/>
      <c r="AQ11" s="700"/>
      <c r="AR11" s="700"/>
      <c r="AS11" s="700"/>
      <c r="AT11" s="700"/>
      <c r="AU11" s="700"/>
      <c r="AV11" s="700"/>
      <c r="AW11" s="701"/>
    </row>
    <row r="12" spans="1:237">
      <c r="A12" s="662"/>
      <c r="B12" s="663"/>
      <c r="C12" s="663"/>
      <c r="D12" s="663"/>
      <c r="E12" s="663"/>
      <c r="F12" s="663"/>
      <c r="G12" s="663"/>
      <c r="H12" s="663"/>
      <c r="I12" s="663"/>
      <c r="J12" s="663"/>
      <c r="K12" s="663"/>
      <c r="L12" s="663"/>
      <c r="M12" s="663"/>
      <c r="N12" s="663"/>
      <c r="O12" s="663"/>
      <c r="P12" s="663"/>
      <c r="Q12" s="663"/>
      <c r="R12" s="663"/>
      <c r="S12" s="663"/>
      <c r="T12" s="663"/>
      <c r="U12" s="663"/>
      <c r="V12" s="663"/>
      <c r="W12" s="663"/>
      <c r="X12" s="663"/>
      <c r="Y12" s="663"/>
      <c r="Z12" s="663"/>
      <c r="AA12" s="663"/>
      <c r="AB12" s="663"/>
      <c r="AC12" s="663"/>
      <c r="AD12" s="663"/>
      <c r="AE12" s="663"/>
      <c r="AF12" s="663"/>
      <c r="AG12" s="663"/>
      <c r="AH12" s="663"/>
      <c r="AI12" s="663"/>
      <c r="AJ12" s="663"/>
      <c r="AK12" s="663"/>
      <c r="AL12" s="663"/>
      <c r="AM12" s="663"/>
      <c r="AN12" s="663"/>
      <c r="AO12" s="663"/>
      <c r="AP12" s="663"/>
      <c r="AQ12" s="663"/>
      <c r="AR12" s="663"/>
      <c r="AS12" s="663"/>
      <c r="AT12" s="663"/>
      <c r="AU12" s="663"/>
      <c r="AV12" s="663"/>
      <c r="AW12" s="684"/>
    </row>
    <row r="13" spans="1:237">
      <c r="A13" s="662"/>
      <c r="B13" s="663"/>
      <c r="C13" s="663"/>
      <c r="D13" s="100"/>
      <c r="E13" s="100"/>
      <c r="F13" s="100"/>
      <c r="G13" s="100"/>
      <c r="H13" s="100"/>
      <c r="I13" s="705" t="s">
        <v>286</v>
      </c>
      <c r="J13" s="705"/>
      <c r="K13" s="705"/>
      <c r="L13" s="705"/>
      <c r="M13" s="705"/>
      <c r="N13" s="705"/>
      <c r="O13" s="706" t="str">
        <f>'01.入会申込書'!M27</f>
        <v/>
      </c>
      <c r="P13" s="706"/>
      <c r="Q13" s="706"/>
      <c r="R13" s="706"/>
      <c r="S13" s="706"/>
      <c r="T13" s="706"/>
      <c r="U13" s="706"/>
      <c r="V13" s="706"/>
      <c r="W13" s="706"/>
      <c r="X13" s="706"/>
      <c r="Y13" s="706"/>
      <c r="Z13" s="706"/>
      <c r="AA13" s="705" t="s">
        <v>287</v>
      </c>
      <c r="AB13" s="707" t="str">
        <f>'01.入会申込書'!AI27</f>
        <v/>
      </c>
      <c r="AC13" s="708"/>
      <c r="AD13" s="708"/>
      <c r="AE13" s="708"/>
      <c r="AF13" s="705" t="s">
        <v>288</v>
      </c>
      <c r="AG13" s="705" t="s">
        <v>289</v>
      </c>
      <c r="AH13" s="705"/>
      <c r="AI13" s="707" t="str">
        <f>'01.入会申込書'!AP27</f>
        <v/>
      </c>
      <c r="AJ13" s="708"/>
      <c r="AK13" s="708"/>
      <c r="AL13" s="708"/>
      <c r="AM13" s="708"/>
      <c r="AN13" s="708"/>
      <c r="AO13" s="705" t="s">
        <v>290</v>
      </c>
      <c r="AP13" s="705"/>
      <c r="AQ13" s="705"/>
      <c r="AR13" s="705"/>
      <c r="AS13" s="705"/>
      <c r="AT13" s="705"/>
      <c r="AU13" s="709"/>
      <c r="AV13" s="710"/>
      <c r="AW13" s="711"/>
      <c r="AX13" s="41"/>
      <c r="AY13" s="41"/>
      <c r="AZ13" s="41"/>
      <c r="BA13" s="41"/>
      <c r="BB13" s="41"/>
      <c r="BC13" s="41"/>
      <c r="BD13" s="41"/>
      <c r="BE13" s="41"/>
      <c r="BF13" s="41"/>
      <c r="BG13" s="41"/>
      <c r="BH13" s="41"/>
      <c r="BI13" s="41"/>
      <c r="BJ13" s="41"/>
      <c r="BK13" s="41"/>
      <c r="BL13" s="41"/>
      <c r="BM13" s="41"/>
      <c r="BN13" s="41"/>
      <c r="BO13" s="41"/>
      <c r="BP13" s="102"/>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row>
    <row r="14" spans="1:237">
      <c r="A14" s="662"/>
      <c r="B14" s="663"/>
      <c r="C14" s="663"/>
      <c r="D14" s="100"/>
      <c r="E14" s="100"/>
      <c r="F14" s="100"/>
      <c r="G14" s="100"/>
      <c r="H14" s="100"/>
      <c r="I14" s="705"/>
      <c r="J14" s="705"/>
      <c r="K14" s="705"/>
      <c r="L14" s="705"/>
      <c r="M14" s="705"/>
      <c r="N14" s="705"/>
      <c r="O14" s="706"/>
      <c r="P14" s="706"/>
      <c r="Q14" s="706"/>
      <c r="R14" s="706"/>
      <c r="S14" s="706"/>
      <c r="T14" s="706"/>
      <c r="U14" s="706"/>
      <c r="V14" s="706"/>
      <c r="W14" s="706"/>
      <c r="X14" s="706"/>
      <c r="Y14" s="706"/>
      <c r="Z14" s="706"/>
      <c r="AA14" s="705"/>
      <c r="AB14" s="708"/>
      <c r="AC14" s="708"/>
      <c r="AD14" s="708"/>
      <c r="AE14" s="708"/>
      <c r="AF14" s="705"/>
      <c r="AG14" s="705"/>
      <c r="AH14" s="705"/>
      <c r="AI14" s="708"/>
      <c r="AJ14" s="708"/>
      <c r="AK14" s="708"/>
      <c r="AL14" s="708"/>
      <c r="AM14" s="708"/>
      <c r="AN14" s="708"/>
      <c r="AO14" s="705"/>
      <c r="AP14" s="705"/>
      <c r="AQ14" s="705"/>
      <c r="AR14" s="705"/>
      <c r="AS14" s="705"/>
      <c r="AT14" s="705"/>
      <c r="AU14" s="710"/>
      <c r="AV14" s="710"/>
      <c r="AW14" s="711"/>
      <c r="AX14" s="41"/>
      <c r="AY14" s="41"/>
      <c r="AZ14" s="41"/>
      <c r="BA14" s="41"/>
      <c r="BB14" s="41"/>
      <c r="BC14" s="41"/>
      <c r="BD14" s="41"/>
      <c r="BE14" s="41"/>
      <c r="BF14" s="41"/>
      <c r="BG14" s="41"/>
      <c r="BH14" s="41"/>
      <c r="BI14" s="41"/>
      <c r="BJ14" s="41"/>
      <c r="BK14" s="41"/>
      <c r="BL14" s="41"/>
      <c r="BM14" s="41"/>
      <c r="BN14" s="41"/>
      <c r="BO14" s="41"/>
      <c r="BP14" s="102"/>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row>
    <row r="15" spans="1:237">
      <c r="A15" s="662"/>
      <c r="B15" s="663"/>
      <c r="C15" s="663"/>
      <c r="D15" s="705"/>
      <c r="E15" s="705"/>
      <c r="F15" s="705"/>
      <c r="G15" s="705"/>
      <c r="H15" s="705"/>
      <c r="I15" s="714" t="s">
        <v>291</v>
      </c>
      <c r="J15" s="714"/>
      <c r="K15" s="714"/>
      <c r="L15" s="714"/>
      <c r="M15" s="714"/>
      <c r="N15" s="714"/>
      <c r="O15" s="705" t="str">
        <f>'01.入会申込書'!M29</f>
        <v>令和</v>
      </c>
      <c r="P15" s="705"/>
      <c r="Q15" s="705"/>
      <c r="R15" s="705"/>
      <c r="S15" s="708" t="str">
        <f>'01.入会申込書'!R29</f>
        <v/>
      </c>
      <c r="T15" s="708"/>
      <c r="U15" s="708"/>
      <c r="V15" s="708"/>
      <c r="W15" s="705" t="s">
        <v>292</v>
      </c>
      <c r="X15" s="705"/>
      <c r="Y15" s="705"/>
      <c r="Z15" s="705"/>
      <c r="AA15" s="708" t="str">
        <f>'01.入会申込書'!W29</f>
        <v/>
      </c>
      <c r="AB15" s="708"/>
      <c r="AC15" s="708"/>
      <c r="AD15" s="708"/>
      <c r="AE15" s="705" t="s">
        <v>293</v>
      </c>
      <c r="AF15" s="705"/>
      <c r="AG15" s="705"/>
      <c r="AH15" s="705"/>
      <c r="AI15" s="708" t="str">
        <f>'01.入会申込書'!AB29</f>
        <v/>
      </c>
      <c r="AJ15" s="708"/>
      <c r="AK15" s="708"/>
      <c r="AL15" s="708"/>
      <c r="AM15" s="705" t="s">
        <v>294</v>
      </c>
      <c r="AN15" s="705"/>
      <c r="AO15" s="705"/>
      <c r="AP15" s="705"/>
      <c r="AQ15" s="705"/>
      <c r="AR15" s="705"/>
      <c r="AS15" s="705"/>
      <c r="AT15" s="705"/>
      <c r="AU15" s="710"/>
      <c r="AV15" s="710"/>
      <c r="AW15" s="711"/>
      <c r="AX15" s="41"/>
      <c r="AY15" s="41"/>
      <c r="AZ15" s="41"/>
      <c r="BA15" s="41"/>
      <c r="BB15" s="41"/>
      <c r="BC15" s="41"/>
      <c r="BD15" s="41"/>
      <c r="BE15" s="41"/>
      <c r="BF15" s="41"/>
      <c r="BG15" s="41"/>
      <c r="BH15" s="41"/>
      <c r="BI15" s="41"/>
      <c r="BJ15" s="41"/>
      <c r="BK15" s="41"/>
      <c r="BL15" s="41"/>
      <c r="BM15" s="41"/>
      <c r="BN15" s="41"/>
      <c r="BO15" s="41"/>
      <c r="BP15" s="102"/>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row>
    <row r="16" spans="1:237">
      <c r="A16" s="662"/>
      <c r="B16" s="663"/>
      <c r="C16" s="663"/>
      <c r="D16" s="705"/>
      <c r="E16" s="705"/>
      <c r="F16" s="705"/>
      <c r="G16" s="705"/>
      <c r="H16" s="705"/>
      <c r="I16" s="714"/>
      <c r="J16" s="714"/>
      <c r="K16" s="714"/>
      <c r="L16" s="714"/>
      <c r="M16" s="714"/>
      <c r="N16" s="714"/>
      <c r="O16" s="705"/>
      <c r="P16" s="705"/>
      <c r="Q16" s="705"/>
      <c r="R16" s="705"/>
      <c r="S16" s="708"/>
      <c r="T16" s="708"/>
      <c r="U16" s="708"/>
      <c r="V16" s="708"/>
      <c r="W16" s="705"/>
      <c r="X16" s="705"/>
      <c r="Y16" s="705"/>
      <c r="Z16" s="705"/>
      <c r="AA16" s="708"/>
      <c r="AB16" s="708"/>
      <c r="AC16" s="708"/>
      <c r="AD16" s="708"/>
      <c r="AE16" s="705"/>
      <c r="AF16" s="705"/>
      <c r="AG16" s="705"/>
      <c r="AH16" s="705"/>
      <c r="AI16" s="708"/>
      <c r="AJ16" s="708"/>
      <c r="AK16" s="708"/>
      <c r="AL16" s="708"/>
      <c r="AM16" s="705"/>
      <c r="AN16" s="705"/>
      <c r="AO16" s="705"/>
      <c r="AP16" s="705"/>
      <c r="AQ16" s="705"/>
      <c r="AR16" s="705"/>
      <c r="AS16" s="705"/>
      <c r="AT16" s="705"/>
      <c r="AU16" s="710"/>
      <c r="AV16" s="710"/>
      <c r="AW16" s="711"/>
      <c r="AX16" s="41"/>
      <c r="AY16" s="41"/>
      <c r="AZ16" s="41"/>
      <c r="BA16" s="41"/>
      <c r="BB16" s="41"/>
      <c r="BC16" s="41"/>
      <c r="BD16" s="41"/>
      <c r="BE16" s="41"/>
      <c r="BF16" s="41"/>
      <c r="BG16" s="41"/>
      <c r="BH16" s="41"/>
      <c r="BI16" s="41"/>
      <c r="BJ16" s="41"/>
      <c r="BK16" s="41"/>
      <c r="BL16" s="41"/>
      <c r="BM16" s="41"/>
      <c r="BN16" s="41"/>
      <c r="BO16" s="41"/>
      <c r="BP16" s="102"/>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row>
    <row r="17" spans="1:237">
      <c r="A17" s="662"/>
      <c r="B17" s="663"/>
      <c r="C17" s="663"/>
      <c r="D17" s="705"/>
      <c r="E17" s="705"/>
      <c r="F17" s="705"/>
      <c r="G17" s="705"/>
      <c r="H17" s="705"/>
      <c r="I17" s="715" t="s">
        <v>295</v>
      </c>
      <c r="J17" s="716"/>
      <c r="K17" s="716"/>
      <c r="L17" s="716"/>
      <c r="M17" s="716"/>
      <c r="N17" s="716"/>
      <c r="P17" s="7" t="s">
        <v>296</v>
      </c>
      <c r="Q17" s="698" t="str">
        <f>'01.入会申込書'!O38&amp;""</f>
        <v/>
      </c>
      <c r="R17" s="698"/>
      <c r="S17" s="698"/>
      <c r="T17" s="698"/>
      <c r="U17" s="698"/>
      <c r="V17" s="698"/>
      <c r="W17" s="698"/>
      <c r="X17" s="698"/>
      <c r="Y17" s="99"/>
      <c r="Z17" s="99"/>
      <c r="AA17" s="99"/>
      <c r="AB17" s="99"/>
      <c r="AC17" s="99"/>
      <c r="AD17" s="99"/>
      <c r="AE17" s="99"/>
      <c r="AF17" s="99"/>
      <c r="AG17" s="99"/>
      <c r="AH17" s="99"/>
      <c r="AI17" s="99"/>
      <c r="AJ17" s="99"/>
      <c r="AK17" s="99"/>
      <c r="AL17" s="99"/>
      <c r="AM17" s="99"/>
      <c r="AN17" s="99"/>
      <c r="AO17" s="99"/>
      <c r="AP17" s="99"/>
      <c r="AQ17" s="99"/>
      <c r="AR17" s="99"/>
      <c r="AS17" s="99"/>
      <c r="AT17" s="99"/>
      <c r="AU17" s="710"/>
      <c r="AV17" s="710"/>
      <c r="AW17" s="711"/>
      <c r="AX17" s="41"/>
      <c r="AY17" s="41"/>
      <c r="AZ17" s="41"/>
      <c r="BA17" s="41"/>
      <c r="BB17" s="41"/>
      <c r="BC17" s="41"/>
      <c r="BD17" s="41"/>
      <c r="BE17" s="41"/>
      <c r="BF17" s="41"/>
      <c r="BG17" s="41"/>
      <c r="BH17" s="41"/>
      <c r="BI17" s="41"/>
      <c r="BJ17" s="41"/>
      <c r="BK17" s="41"/>
      <c r="BL17" s="41"/>
      <c r="BM17" s="41"/>
      <c r="BN17" s="41"/>
      <c r="BO17" s="41"/>
      <c r="BP17" s="102"/>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row>
    <row r="18" spans="1:237">
      <c r="A18" s="662"/>
      <c r="B18" s="663"/>
      <c r="C18" s="663"/>
      <c r="D18" s="705"/>
      <c r="E18" s="705"/>
      <c r="F18" s="705"/>
      <c r="G18" s="705"/>
      <c r="H18" s="705"/>
      <c r="I18" s="717" t="s">
        <v>298</v>
      </c>
      <c r="J18" s="717"/>
      <c r="K18" s="717"/>
      <c r="L18" s="717"/>
      <c r="M18" s="717"/>
      <c r="N18" s="717"/>
      <c r="O18" s="99"/>
      <c r="P18" s="718">
        <f>'01.入会申込書'!M39</f>
        <v>0</v>
      </c>
      <c r="Q18" s="718"/>
      <c r="R18" s="718"/>
      <c r="S18" s="718"/>
      <c r="T18" s="718"/>
      <c r="U18" s="718"/>
      <c r="V18" s="718"/>
      <c r="W18" s="718"/>
      <c r="X18" s="718"/>
      <c r="Y18" s="718"/>
      <c r="Z18" s="718"/>
      <c r="AA18" s="718"/>
      <c r="AB18" s="718"/>
      <c r="AC18" s="718"/>
      <c r="AD18" s="718"/>
      <c r="AE18" s="718"/>
      <c r="AF18" s="718"/>
      <c r="AG18" s="718"/>
      <c r="AH18" s="718"/>
      <c r="AI18" s="718"/>
      <c r="AJ18" s="718"/>
      <c r="AK18" s="718"/>
      <c r="AL18" s="718"/>
      <c r="AM18" s="718"/>
      <c r="AN18" s="718"/>
      <c r="AO18" s="718"/>
      <c r="AP18" s="718"/>
      <c r="AQ18" s="718"/>
      <c r="AR18" s="718"/>
      <c r="AS18" s="718"/>
      <c r="AT18" s="718"/>
      <c r="AU18" s="710"/>
      <c r="AV18" s="710"/>
      <c r="AW18" s="711"/>
      <c r="AX18" s="41"/>
      <c r="AY18" s="41"/>
      <c r="AZ18" s="41"/>
      <c r="BA18" s="41"/>
      <c r="BB18" s="41"/>
      <c r="BC18" s="41"/>
      <c r="BD18" s="41"/>
      <c r="BE18" s="41"/>
      <c r="BF18" s="41"/>
      <c r="BG18" s="41"/>
      <c r="BH18" s="41"/>
      <c r="BI18" s="41"/>
      <c r="BJ18" s="41"/>
      <c r="BK18" s="41"/>
      <c r="BL18" s="41"/>
      <c r="BM18" s="41"/>
      <c r="BN18" s="41"/>
      <c r="BO18" s="41"/>
      <c r="BP18" s="102"/>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row>
    <row r="19" spans="1:237">
      <c r="A19" s="662"/>
      <c r="B19" s="663"/>
      <c r="C19" s="663"/>
      <c r="D19" s="705"/>
      <c r="E19" s="705"/>
      <c r="F19" s="705"/>
      <c r="G19" s="705"/>
      <c r="H19" s="705"/>
      <c r="I19" s="705" t="s">
        <v>299</v>
      </c>
      <c r="J19" s="705"/>
      <c r="K19" s="705"/>
      <c r="L19" s="705"/>
      <c r="M19" s="705"/>
      <c r="N19" s="705"/>
      <c r="P19" s="718">
        <f>'01.入会申込書'!M35</f>
        <v>0</v>
      </c>
      <c r="Q19" s="718"/>
      <c r="R19" s="718"/>
      <c r="S19" s="718"/>
      <c r="T19" s="718"/>
      <c r="U19" s="718"/>
      <c r="V19" s="718"/>
      <c r="W19" s="718"/>
      <c r="X19" s="718"/>
      <c r="Y19" s="718"/>
      <c r="Z19" s="718"/>
      <c r="AA19" s="718"/>
      <c r="AB19" s="718"/>
      <c r="AC19" s="718"/>
      <c r="AD19" s="718"/>
      <c r="AE19" s="718"/>
      <c r="AF19" s="718"/>
      <c r="AG19" s="718"/>
      <c r="AH19" s="718"/>
      <c r="AI19" s="718"/>
      <c r="AJ19" s="718"/>
      <c r="AK19" s="718"/>
      <c r="AL19" s="718"/>
      <c r="AM19" s="718"/>
      <c r="AN19" s="718"/>
      <c r="AO19" s="718"/>
      <c r="AP19" s="718"/>
      <c r="AQ19" s="718"/>
      <c r="AR19" s="718"/>
      <c r="AS19" s="718"/>
      <c r="AT19" s="718"/>
      <c r="AU19" s="710"/>
      <c r="AV19" s="710"/>
      <c r="AW19" s="711"/>
      <c r="AX19" s="41"/>
      <c r="AY19" s="41"/>
      <c r="AZ19" s="41"/>
      <c r="BA19" s="41"/>
      <c r="BB19" s="41"/>
      <c r="BC19" s="41"/>
      <c r="BD19" s="41"/>
      <c r="BE19" s="41"/>
      <c r="BF19" s="41"/>
      <c r="BG19" s="41"/>
      <c r="BH19" s="41"/>
      <c r="BI19" s="41"/>
      <c r="BJ19" s="41"/>
      <c r="BK19" s="41"/>
      <c r="BL19" s="41"/>
      <c r="BM19" s="41"/>
      <c r="BN19" s="41"/>
      <c r="BO19" s="41"/>
      <c r="BP19" s="102"/>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row>
    <row r="20" spans="1:237">
      <c r="A20" s="662"/>
      <c r="B20" s="663"/>
      <c r="C20" s="663"/>
      <c r="D20" s="705"/>
      <c r="E20" s="705"/>
      <c r="F20" s="705"/>
      <c r="G20" s="705"/>
      <c r="H20" s="705"/>
      <c r="I20" s="705"/>
      <c r="J20" s="705"/>
      <c r="K20" s="705"/>
      <c r="L20" s="705"/>
      <c r="M20" s="705"/>
      <c r="N20" s="705"/>
      <c r="O20" s="99"/>
      <c r="P20" s="718"/>
      <c r="Q20" s="718"/>
      <c r="R20" s="718"/>
      <c r="S20" s="718"/>
      <c r="T20" s="718"/>
      <c r="U20" s="718"/>
      <c r="V20" s="718"/>
      <c r="W20" s="718"/>
      <c r="X20" s="718"/>
      <c r="Y20" s="718"/>
      <c r="Z20" s="718"/>
      <c r="AA20" s="718"/>
      <c r="AB20" s="718"/>
      <c r="AC20" s="718"/>
      <c r="AD20" s="718"/>
      <c r="AE20" s="718"/>
      <c r="AF20" s="718"/>
      <c r="AG20" s="718"/>
      <c r="AH20" s="718"/>
      <c r="AI20" s="718"/>
      <c r="AJ20" s="718"/>
      <c r="AK20" s="718"/>
      <c r="AL20" s="718"/>
      <c r="AM20" s="718"/>
      <c r="AN20" s="718"/>
      <c r="AO20" s="718"/>
      <c r="AP20" s="718"/>
      <c r="AQ20" s="718"/>
      <c r="AR20" s="718"/>
      <c r="AS20" s="718"/>
      <c r="AT20" s="718"/>
      <c r="AU20" s="710"/>
      <c r="AV20" s="710"/>
      <c r="AW20" s="711"/>
      <c r="AX20" s="41"/>
      <c r="AY20" s="41"/>
      <c r="AZ20" s="41"/>
      <c r="BA20" s="41"/>
      <c r="BB20" s="41"/>
      <c r="BC20" s="41"/>
      <c r="BD20" s="41"/>
      <c r="BE20" s="41"/>
      <c r="BF20" s="41"/>
      <c r="BG20" s="41"/>
      <c r="BH20" s="41"/>
      <c r="BI20" s="41"/>
      <c r="BJ20" s="41"/>
      <c r="BK20" s="41"/>
      <c r="BL20" s="41"/>
      <c r="BM20" s="41"/>
      <c r="BN20" s="41"/>
      <c r="BO20" s="41"/>
      <c r="BP20" s="102"/>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row>
    <row r="21" spans="1:237">
      <c r="A21" s="662"/>
      <c r="B21" s="663"/>
      <c r="C21" s="663"/>
      <c r="D21" s="705"/>
      <c r="E21" s="705"/>
      <c r="F21" s="705"/>
      <c r="G21" s="705"/>
      <c r="H21" s="705"/>
      <c r="I21" s="714" t="s">
        <v>300</v>
      </c>
      <c r="J21" s="714"/>
      <c r="K21" s="714"/>
      <c r="L21" s="714"/>
      <c r="M21" s="714"/>
      <c r="N21" s="714"/>
      <c r="P21" s="719">
        <f>'01.入会申込書'!M47</f>
        <v>0</v>
      </c>
      <c r="Q21" s="719"/>
      <c r="R21" s="719"/>
      <c r="S21" s="719"/>
      <c r="T21" s="719"/>
      <c r="U21" s="719"/>
      <c r="V21" s="719"/>
      <c r="W21" s="719"/>
      <c r="X21" s="719"/>
      <c r="Y21" s="719"/>
      <c r="Z21" s="719"/>
      <c r="AA21" s="719"/>
      <c r="AB21" s="719"/>
      <c r="AC21" s="719"/>
      <c r="AD21" s="719"/>
      <c r="AE21" s="719"/>
      <c r="AF21" s="719"/>
      <c r="AG21" s="719"/>
      <c r="AH21" s="719"/>
      <c r="AI21" s="719"/>
      <c r="AJ21" s="719"/>
      <c r="AK21" s="719"/>
      <c r="AL21" s="719"/>
      <c r="AM21" s="719"/>
      <c r="AN21" s="719"/>
      <c r="AO21" s="719"/>
      <c r="AP21" s="719"/>
      <c r="AQ21" s="719"/>
      <c r="AR21" s="719"/>
      <c r="AS21" s="719"/>
      <c r="AT21" s="719"/>
      <c r="AU21" s="710"/>
      <c r="AV21" s="710"/>
      <c r="AW21" s="711"/>
      <c r="AX21" s="41"/>
      <c r="AY21" s="41"/>
      <c r="AZ21" s="41"/>
      <c r="BA21" s="41"/>
      <c r="BB21" s="41"/>
      <c r="BC21" s="41"/>
      <c r="BD21" s="41"/>
      <c r="BE21" s="41"/>
      <c r="BF21" s="41"/>
      <c r="BG21" s="41"/>
      <c r="BH21" s="41"/>
      <c r="BI21" s="41"/>
      <c r="BJ21" s="41"/>
      <c r="BK21" s="41"/>
      <c r="BL21" s="41"/>
      <c r="BM21" s="41"/>
      <c r="BN21" s="41"/>
      <c r="BO21" s="41"/>
      <c r="BP21" s="102" t="s">
        <v>37</v>
      </c>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row>
    <row r="22" spans="1:237">
      <c r="A22" s="662"/>
      <c r="B22" s="663"/>
      <c r="C22" s="663"/>
      <c r="D22" s="705"/>
      <c r="E22" s="705"/>
      <c r="F22" s="705"/>
      <c r="G22" s="705"/>
      <c r="H22" s="705"/>
      <c r="I22" s="714"/>
      <c r="J22" s="714"/>
      <c r="K22" s="714"/>
      <c r="L22" s="714"/>
      <c r="M22" s="714"/>
      <c r="N22" s="714"/>
      <c r="O22" s="100"/>
      <c r="P22" s="719"/>
      <c r="Q22" s="719"/>
      <c r="R22" s="719"/>
      <c r="S22" s="719"/>
      <c r="T22" s="719"/>
      <c r="U22" s="719"/>
      <c r="V22" s="719"/>
      <c r="W22" s="719"/>
      <c r="X22" s="719"/>
      <c r="Y22" s="719"/>
      <c r="Z22" s="719"/>
      <c r="AA22" s="719"/>
      <c r="AB22" s="719"/>
      <c r="AC22" s="719"/>
      <c r="AD22" s="719"/>
      <c r="AE22" s="719"/>
      <c r="AF22" s="719"/>
      <c r="AG22" s="719"/>
      <c r="AH22" s="719"/>
      <c r="AI22" s="719"/>
      <c r="AJ22" s="719"/>
      <c r="AK22" s="719"/>
      <c r="AL22" s="719"/>
      <c r="AM22" s="719"/>
      <c r="AN22" s="719"/>
      <c r="AO22" s="719"/>
      <c r="AP22" s="719"/>
      <c r="AQ22" s="719"/>
      <c r="AR22" s="719"/>
      <c r="AS22" s="719"/>
      <c r="AT22" s="719"/>
      <c r="AU22" s="710"/>
      <c r="AV22" s="710"/>
      <c r="AW22" s="711"/>
      <c r="AX22" s="41"/>
      <c r="AY22" s="41"/>
      <c r="AZ22" s="41"/>
      <c r="BA22" s="41"/>
      <c r="BB22" s="41"/>
      <c r="BC22" s="41"/>
      <c r="BD22" s="41"/>
      <c r="BE22" s="41"/>
      <c r="BF22" s="41"/>
      <c r="BG22" s="41"/>
      <c r="BH22" s="41"/>
      <c r="BI22" s="41"/>
      <c r="BJ22" s="41"/>
      <c r="BK22" s="41"/>
      <c r="BL22" s="41"/>
      <c r="BM22" s="41"/>
      <c r="BN22" s="41"/>
      <c r="BO22" s="41"/>
      <c r="BP22" s="102" t="s">
        <v>96</v>
      </c>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row>
    <row r="23" spans="1:237">
      <c r="A23" s="662"/>
      <c r="B23" s="663"/>
      <c r="C23" s="663"/>
      <c r="D23" s="705"/>
      <c r="E23" s="705"/>
      <c r="F23" s="705"/>
      <c r="G23" s="705"/>
      <c r="H23" s="705"/>
      <c r="I23" s="715" t="s">
        <v>301</v>
      </c>
      <c r="J23" s="716"/>
      <c r="K23" s="716"/>
      <c r="L23" s="716"/>
      <c r="M23" s="716"/>
      <c r="N23" s="716"/>
      <c r="P23" s="7" t="s">
        <v>296</v>
      </c>
      <c r="Q23" s="707"/>
      <c r="R23" s="708"/>
      <c r="S23" s="708"/>
      <c r="T23" s="6" t="s">
        <v>297</v>
      </c>
      <c r="U23" s="707"/>
      <c r="V23" s="707"/>
      <c r="W23" s="707"/>
      <c r="X23" s="707"/>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710"/>
      <c r="AV23" s="710"/>
      <c r="AW23" s="711"/>
      <c r="AX23" s="41"/>
      <c r="AY23" s="41"/>
      <c r="AZ23" s="41"/>
      <c r="BA23" s="41"/>
      <c r="BB23" s="41"/>
      <c r="BC23" s="41"/>
      <c r="BD23" s="41"/>
      <c r="BE23" s="41"/>
      <c r="BF23" s="41"/>
      <c r="BG23" s="41"/>
      <c r="BH23" s="41"/>
      <c r="BI23" s="41"/>
      <c r="BJ23" s="41"/>
      <c r="BK23" s="41"/>
      <c r="BL23" s="41"/>
      <c r="BM23" s="41"/>
      <c r="BN23" s="41"/>
      <c r="BO23" s="41"/>
      <c r="BP23" s="102" t="s">
        <v>102</v>
      </c>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row>
    <row r="24" spans="1:237">
      <c r="A24" s="662"/>
      <c r="B24" s="663"/>
      <c r="C24" s="663"/>
      <c r="D24" s="705"/>
      <c r="E24" s="705"/>
      <c r="F24" s="705"/>
      <c r="G24" s="705"/>
      <c r="H24" s="705"/>
      <c r="I24" s="715" t="s">
        <v>302</v>
      </c>
      <c r="J24" s="716"/>
      <c r="K24" s="716"/>
      <c r="L24" s="716"/>
      <c r="M24" s="716"/>
      <c r="N24" s="716"/>
      <c r="O24" s="100"/>
      <c r="P24" s="719"/>
      <c r="Q24" s="719"/>
      <c r="R24" s="719"/>
      <c r="S24" s="719"/>
      <c r="T24" s="719"/>
      <c r="U24" s="719"/>
      <c r="V24" s="719"/>
      <c r="W24" s="719"/>
      <c r="X24" s="719"/>
      <c r="Y24" s="719"/>
      <c r="Z24" s="719"/>
      <c r="AA24" s="719"/>
      <c r="AB24" s="719"/>
      <c r="AC24" s="719"/>
      <c r="AD24" s="719"/>
      <c r="AE24" s="719"/>
      <c r="AF24" s="719"/>
      <c r="AG24" s="719"/>
      <c r="AH24" s="719"/>
      <c r="AI24" s="719"/>
      <c r="AJ24" s="719"/>
      <c r="AK24" s="719"/>
      <c r="AL24" s="719"/>
      <c r="AM24" s="719"/>
      <c r="AN24" s="719"/>
      <c r="AO24" s="719"/>
      <c r="AP24" s="719"/>
      <c r="AQ24" s="719"/>
      <c r="AR24" s="719"/>
      <c r="AS24" s="719"/>
      <c r="AT24" s="719"/>
      <c r="AU24" s="710"/>
      <c r="AV24" s="710"/>
      <c r="AW24" s="711"/>
      <c r="AX24" s="41"/>
      <c r="AY24" s="41"/>
      <c r="AZ24" s="41"/>
      <c r="BA24" s="41"/>
      <c r="BB24" s="41"/>
      <c r="BC24" s="41"/>
      <c r="BD24" s="41"/>
      <c r="BE24" s="41"/>
      <c r="BF24" s="41"/>
      <c r="BG24" s="41"/>
      <c r="BH24" s="41"/>
      <c r="BI24" s="41"/>
      <c r="BJ24" s="41"/>
      <c r="BK24" s="41"/>
      <c r="BL24" s="41"/>
      <c r="BM24" s="41"/>
      <c r="BN24" s="41"/>
      <c r="BO24" s="41"/>
      <c r="BP24" s="102" t="s">
        <v>109</v>
      </c>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row>
    <row r="25" spans="1:237">
      <c r="A25" s="662"/>
      <c r="B25" s="663"/>
      <c r="C25" s="663"/>
      <c r="D25" s="720" t="s">
        <v>303</v>
      </c>
      <c r="E25" s="720"/>
      <c r="F25" s="720"/>
      <c r="G25" s="720"/>
      <c r="H25" s="720"/>
      <c r="I25" s="720"/>
      <c r="J25" s="720"/>
      <c r="K25" s="720"/>
      <c r="L25" s="720"/>
      <c r="M25" s="720"/>
      <c r="N25" s="720"/>
      <c r="O25" s="720"/>
      <c r="P25" s="720"/>
      <c r="Q25" s="720"/>
      <c r="R25" s="720"/>
      <c r="S25" s="720"/>
      <c r="T25" s="720"/>
      <c r="U25" s="720"/>
      <c r="V25" s="720"/>
      <c r="W25" s="720"/>
      <c r="X25" s="720"/>
      <c r="Y25" s="720"/>
      <c r="Z25" s="720"/>
      <c r="AA25" s="720"/>
      <c r="AB25" s="720"/>
      <c r="AC25" s="720"/>
      <c r="AD25" s="720"/>
      <c r="AE25" s="720"/>
      <c r="AF25" s="720"/>
      <c r="AG25" s="720"/>
      <c r="AH25" s="720"/>
      <c r="AI25" s="720"/>
      <c r="AJ25" s="720"/>
      <c r="AK25" s="720"/>
      <c r="AL25" s="720"/>
      <c r="AM25" s="720"/>
      <c r="AN25" s="720"/>
      <c r="AO25" s="720"/>
      <c r="AP25" s="720"/>
      <c r="AQ25" s="720"/>
      <c r="AR25" s="720"/>
      <c r="AS25" s="720"/>
      <c r="AT25" s="720"/>
      <c r="AU25" s="710"/>
      <c r="AV25" s="710"/>
      <c r="AW25" s="711"/>
      <c r="AX25" s="41"/>
      <c r="AY25" s="41"/>
      <c r="AZ25" s="41"/>
      <c r="BA25" s="41"/>
      <c r="BB25" s="41"/>
      <c r="BC25" s="41"/>
      <c r="BD25" s="41"/>
      <c r="BE25" s="41"/>
      <c r="BF25" s="41"/>
      <c r="BG25" s="41"/>
      <c r="BH25" s="41"/>
      <c r="BI25" s="41"/>
      <c r="BJ25" s="41"/>
      <c r="BK25" s="41"/>
      <c r="BL25" s="41"/>
      <c r="BM25" s="41"/>
      <c r="BN25" s="41"/>
      <c r="BO25" s="41"/>
      <c r="BP25" s="102" t="s">
        <v>113</v>
      </c>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row>
    <row r="26" spans="1:237">
      <c r="A26" s="662"/>
      <c r="B26" s="663"/>
      <c r="C26" s="663"/>
      <c r="D26" s="720"/>
      <c r="E26" s="720"/>
      <c r="F26" s="720"/>
      <c r="G26" s="720"/>
      <c r="H26" s="720"/>
      <c r="I26" s="720"/>
      <c r="J26" s="720"/>
      <c r="K26" s="720"/>
      <c r="L26" s="720"/>
      <c r="M26" s="720"/>
      <c r="N26" s="720"/>
      <c r="O26" s="720"/>
      <c r="P26" s="720"/>
      <c r="Q26" s="720"/>
      <c r="R26" s="720"/>
      <c r="S26" s="720"/>
      <c r="T26" s="720"/>
      <c r="U26" s="720"/>
      <c r="V26" s="720"/>
      <c r="W26" s="720"/>
      <c r="X26" s="720"/>
      <c r="Y26" s="720"/>
      <c r="Z26" s="720"/>
      <c r="AA26" s="720"/>
      <c r="AB26" s="720"/>
      <c r="AC26" s="720"/>
      <c r="AD26" s="720"/>
      <c r="AE26" s="720"/>
      <c r="AF26" s="720"/>
      <c r="AG26" s="720"/>
      <c r="AH26" s="720"/>
      <c r="AI26" s="720"/>
      <c r="AJ26" s="720"/>
      <c r="AK26" s="720"/>
      <c r="AL26" s="720"/>
      <c r="AM26" s="720"/>
      <c r="AN26" s="720"/>
      <c r="AO26" s="720"/>
      <c r="AP26" s="720"/>
      <c r="AQ26" s="720"/>
      <c r="AR26" s="720"/>
      <c r="AS26" s="720"/>
      <c r="AT26" s="720"/>
      <c r="AU26" s="710"/>
      <c r="AV26" s="710"/>
      <c r="AW26" s="711"/>
      <c r="AX26" s="41"/>
      <c r="AY26" s="41"/>
      <c r="AZ26" s="41"/>
      <c r="BA26" s="41"/>
      <c r="BB26" s="41"/>
      <c r="BC26" s="41"/>
      <c r="BD26" s="41"/>
      <c r="BE26" s="41"/>
      <c r="BF26" s="41"/>
      <c r="BG26" s="41"/>
      <c r="BH26" s="41"/>
      <c r="BI26" s="41"/>
      <c r="BJ26" s="41"/>
      <c r="BK26" s="41"/>
      <c r="BL26" s="41"/>
      <c r="BM26" s="41"/>
      <c r="BN26" s="41"/>
      <c r="BO26" s="41"/>
      <c r="BP26" s="102" t="s">
        <v>118</v>
      </c>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row>
    <row r="27" spans="1:237">
      <c r="A27" s="662"/>
      <c r="B27" s="663"/>
      <c r="C27" s="663"/>
      <c r="D27" s="720" t="s">
        <v>304</v>
      </c>
      <c r="E27" s="720"/>
      <c r="F27" s="720"/>
      <c r="G27" s="720"/>
      <c r="H27" s="720"/>
      <c r="I27" s="720"/>
      <c r="J27" s="720"/>
      <c r="K27" s="720"/>
      <c r="L27" s="720"/>
      <c r="M27" s="720"/>
      <c r="N27" s="720"/>
      <c r="O27" s="720"/>
      <c r="P27" s="720"/>
      <c r="Q27" s="720"/>
      <c r="R27" s="720"/>
      <c r="S27" s="720"/>
      <c r="T27" s="720"/>
      <c r="U27" s="720"/>
      <c r="V27" s="720"/>
      <c r="W27" s="720"/>
      <c r="X27" s="720"/>
      <c r="Y27" s="720"/>
      <c r="Z27" s="720"/>
      <c r="AA27" s="720"/>
      <c r="AB27" s="720"/>
      <c r="AC27" s="720"/>
      <c r="AD27" s="720"/>
      <c r="AE27" s="720"/>
      <c r="AF27" s="720"/>
      <c r="AG27" s="720"/>
      <c r="AH27" s="720"/>
      <c r="AI27" s="720"/>
      <c r="AJ27" s="720"/>
      <c r="AK27" s="720"/>
      <c r="AL27" s="720"/>
      <c r="AM27" s="720"/>
      <c r="AN27" s="720"/>
      <c r="AO27" s="720"/>
      <c r="AP27" s="720"/>
      <c r="AQ27" s="720"/>
      <c r="AR27" s="720"/>
      <c r="AS27" s="720"/>
      <c r="AT27" s="720"/>
      <c r="AU27" s="710"/>
      <c r="AV27" s="710"/>
      <c r="AW27" s="711"/>
      <c r="AX27" s="41"/>
      <c r="AY27" s="41"/>
      <c r="AZ27" s="41"/>
      <c r="BA27" s="41"/>
      <c r="BB27" s="41"/>
      <c r="BC27" s="41"/>
      <c r="BD27" s="41"/>
      <c r="BE27" s="41"/>
      <c r="BF27" s="41"/>
      <c r="BG27" s="41"/>
      <c r="BH27" s="41"/>
      <c r="BI27" s="41"/>
      <c r="BJ27" s="41"/>
      <c r="BK27" s="41"/>
      <c r="BL27" s="41"/>
      <c r="BM27" s="41"/>
      <c r="BN27" s="41"/>
      <c r="BO27" s="41"/>
      <c r="BP27" s="102" t="s">
        <v>121</v>
      </c>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row>
    <row r="28" spans="1:237">
      <c r="A28" s="662"/>
      <c r="B28" s="663"/>
      <c r="C28" s="663"/>
      <c r="D28" s="720"/>
      <c r="E28" s="720"/>
      <c r="F28" s="720"/>
      <c r="G28" s="720"/>
      <c r="H28" s="720"/>
      <c r="I28" s="720"/>
      <c r="J28" s="720"/>
      <c r="K28" s="720"/>
      <c r="L28" s="720"/>
      <c r="M28" s="720"/>
      <c r="N28" s="720"/>
      <c r="O28" s="720"/>
      <c r="P28" s="720"/>
      <c r="Q28" s="720"/>
      <c r="R28" s="720"/>
      <c r="S28" s="720"/>
      <c r="T28" s="720"/>
      <c r="U28" s="720"/>
      <c r="V28" s="720"/>
      <c r="W28" s="720"/>
      <c r="X28" s="720"/>
      <c r="Y28" s="720"/>
      <c r="Z28" s="720"/>
      <c r="AA28" s="720"/>
      <c r="AB28" s="720"/>
      <c r="AC28" s="720"/>
      <c r="AD28" s="720"/>
      <c r="AE28" s="720"/>
      <c r="AF28" s="720"/>
      <c r="AG28" s="720"/>
      <c r="AH28" s="720"/>
      <c r="AI28" s="720"/>
      <c r="AJ28" s="720"/>
      <c r="AK28" s="720"/>
      <c r="AL28" s="720"/>
      <c r="AM28" s="720"/>
      <c r="AN28" s="720"/>
      <c r="AO28" s="720"/>
      <c r="AP28" s="720"/>
      <c r="AQ28" s="720"/>
      <c r="AR28" s="720"/>
      <c r="AS28" s="720"/>
      <c r="AT28" s="720"/>
      <c r="AU28" s="710"/>
      <c r="AV28" s="710"/>
      <c r="AW28" s="711"/>
      <c r="AX28" s="41"/>
      <c r="AY28" s="41"/>
      <c r="AZ28" s="41"/>
      <c r="BA28" s="41"/>
      <c r="BB28" s="41"/>
      <c r="BC28" s="41"/>
      <c r="BD28" s="41"/>
      <c r="BE28" s="41"/>
      <c r="BF28" s="41"/>
      <c r="BG28" s="41"/>
      <c r="BH28" s="41"/>
      <c r="BI28" s="41"/>
      <c r="BJ28" s="41"/>
      <c r="BK28" s="41"/>
      <c r="BL28" s="41"/>
      <c r="BM28" s="41"/>
      <c r="BN28" s="41"/>
      <c r="BO28" s="41"/>
      <c r="BP28" s="102" t="s">
        <v>124</v>
      </c>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row>
    <row r="29" spans="1:237">
      <c r="A29" s="662"/>
      <c r="B29" s="663"/>
      <c r="C29" s="663"/>
      <c r="D29" s="720" t="s">
        <v>305</v>
      </c>
      <c r="E29" s="720"/>
      <c r="F29" s="720"/>
      <c r="G29" s="720"/>
      <c r="H29" s="720"/>
      <c r="I29" s="720"/>
      <c r="J29" s="720"/>
      <c r="K29" s="720"/>
      <c r="L29" s="720"/>
      <c r="M29" s="720"/>
      <c r="N29" s="720"/>
      <c r="O29" s="720"/>
      <c r="P29" s="720"/>
      <c r="Q29" s="720"/>
      <c r="R29" s="720"/>
      <c r="S29" s="720"/>
      <c r="T29" s="720"/>
      <c r="U29" s="720"/>
      <c r="V29" s="720"/>
      <c r="W29" s="720"/>
      <c r="X29" s="720"/>
      <c r="Y29" s="720"/>
      <c r="Z29" s="720"/>
      <c r="AA29" s="720"/>
      <c r="AB29" s="720"/>
      <c r="AC29" s="720"/>
      <c r="AD29" s="720"/>
      <c r="AE29" s="720"/>
      <c r="AF29" s="720"/>
      <c r="AG29" s="720"/>
      <c r="AH29" s="720"/>
      <c r="AI29" s="720"/>
      <c r="AJ29" s="720"/>
      <c r="AK29" s="720"/>
      <c r="AL29" s="720"/>
      <c r="AM29" s="720"/>
      <c r="AN29" s="720"/>
      <c r="AO29" s="720"/>
      <c r="AP29" s="720"/>
      <c r="AQ29" s="720"/>
      <c r="AR29" s="720"/>
      <c r="AS29" s="720"/>
      <c r="AT29" s="720"/>
      <c r="AU29" s="710"/>
      <c r="AV29" s="710"/>
      <c r="AW29" s="711"/>
      <c r="AX29" s="41"/>
      <c r="AY29" s="41"/>
      <c r="AZ29" s="41"/>
      <c r="BA29" s="41"/>
      <c r="BB29" s="41"/>
      <c r="BC29" s="41"/>
      <c r="BD29" s="41"/>
      <c r="BE29" s="41"/>
      <c r="BF29" s="41"/>
      <c r="BG29" s="41"/>
      <c r="BH29" s="41"/>
      <c r="BI29" s="41"/>
      <c r="BJ29" s="41"/>
      <c r="BK29" s="41"/>
      <c r="BL29" s="41"/>
      <c r="BM29" s="41"/>
      <c r="BN29" s="41"/>
      <c r="BO29" s="41"/>
      <c r="BP29" s="102" t="s">
        <v>130</v>
      </c>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row>
    <row r="30" spans="1:237">
      <c r="A30" s="662"/>
      <c r="B30" s="663"/>
      <c r="C30" s="663"/>
      <c r="D30" s="720"/>
      <c r="E30" s="720"/>
      <c r="F30" s="720"/>
      <c r="G30" s="720"/>
      <c r="H30" s="720"/>
      <c r="I30" s="720"/>
      <c r="J30" s="720"/>
      <c r="K30" s="720"/>
      <c r="L30" s="720"/>
      <c r="M30" s="720"/>
      <c r="N30" s="720"/>
      <c r="O30" s="720"/>
      <c r="P30" s="720"/>
      <c r="Q30" s="720"/>
      <c r="R30" s="720"/>
      <c r="S30" s="720"/>
      <c r="T30" s="720"/>
      <c r="U30" s="720"/>
      <c r="V30" s="720"/>
      <c r="W30" s="720"/>
      <c r="X30" s="720"/>
      <c r="Y30" s="720"/>
      <c r="Z30" s="720"/>
      <c r="AA30" s="720"/>
      <c r="AB30" s="720"/>
      <c r="AC30" s="720"/>
      <c r="AD30" s="720"/>
      <c r="AE30" s="720"/>
      <c r="AF30" s="720"/>
      <c r="AG30" s="720"/>
      <c r="AH30" s="720"/>
      <c r="AI30" s="720"/>
      <c r="AJ30" s="720"/>
      <c r="AK30" s="720"/>
      <c r="AL30" s="720"/>
      <c r="AM30" s="720"/>
      <c r="AN30" s="720"/>
      <c r="AO30" s="720"/>
      <c r="AP30" s="720"/>
      <c r="AQ30" s="720"/>
      <c r="AR30" s="720"/>
      <c r="AS30" s="720"/>
      <c r="AT30" s="720"/>
      <c r="AU30" s="710"/>
      <c r="AV30" s="710"/>
      <c r="AW30" s="711"/>
      <c r="AX30" s="41"/>
      <c r="AY30" s="41"/>
      <c r="AZ30" s="41"/>
      <c r="BA30" s="41"/>
      <c r="BB30" s="41"/>
      <c r="BC30" s="41"/>
      <c r="BD30" s="41"/>
      <c r="BE30" s="41"/>
      <c r="BF30" s="41"/>
      <c r="BG30" s="41"/>
      <c r="BH30" s="41"/>
      <c r="BI30" s="41"/>
      <c r="BJ30" s="41"/>
      <c r="BK30" s="41"/>
      <c r="BL30" s="41"/>
      <c r="BM30" s="41"/>
      <c r="BN30" s="41"/>
      <c r="BO30" s="41"/>
      <c r="BP30" s="102" t="s">
        <v>135</v>
      </c>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row>
    <row r="31" spans="1:237">
      <c r="A31" s="662"/>
      <c r="B31" s="663"/>
      <c r="C31" s="663"/>
      <c r="D31" s="705" t="s">
        <v>306</v>
      </c>
      <c r="E31" s="705"/>
      <c r="F31" s="705"/>
      <c r="G31" s="705"/>
      <c r="H31" s="705"/>
      <c r="I31" s="705"/>
      <c r="J31" s="705"/>
      <c r="K31" s="705"/>
      <c r="L31" s="705"/>
      <c r="M31" s="705"/>
      <c r="N31" s="705"/>
      <c r="O31" s="705"/>
      <c r="P31" s="705"/>
      <c r="Q31" s="705"/>
      <c r="R31" s="705"/>
      <c r="S31" s="705"/>
      <c r="T31" s="705"/>
      <c r="U31" s="705"/>
      <c r="V31" s="705"/>
      <c r="W31" s="705"/>
      <c r="X31" s="705"/>
      <c r="Y31" s="705"/>
      <c r="Z31" s="705"/>
      <c r="AA31" s="705"/>
      <c r="AB31" s="705"/>
      <c r="AC31" s="705"/>
      <c r="AD31" s="705"/>
      <c r="AE31" s="705"/>
      <c r="AF31" s="705"/>
      <c r="AG31" s="705"/>
      <c r="AH31" s="705"/>
      <c r="AI31" s="705"/>
      <c r="AJ31" s="705"/>
      <c r="AK31" s="705"/>
      <c r="AL31" s="705"/>
      <c r="AM31" s="705"/>
      <c r="AN31" s="705"/>
      <c r="AO31" s="705"/>
      <c r="AP31" s="705"/>
      <c r="AQ31" s="705"/>
      <c r="AR31" s="705"/>
      <c r="AS31" s="705"/>
      <c r="AT31" s="705"/>
      <c r="AU31" s="710"/>
      <c r="AV31" s="710"/>
      <c r="AW31" s="711"/>
      <c r="AX31" s="41"/>
      <c r="AY31" s="41"/>
      <c r="AZ31" s="41"/>
      <c r="BA31" s="41"/>
      <c r="BB31" s="41"/>
      <c r="BC31" s="41"/>
      <c r="BD31" s="41"/>
      <c r="BE31" s="41"/>
      <c r="BF31" s="41"/>
      <c r="BG31" s="41"/>
      <c r="BH31" s="41"/>
      <c r="BI31" s="41"/>
      <c r="BJ31" s="41"/>
      <c r="BK31" s="41"/>
      <c r="BL31" s="41"/>
      <c r="BM31" s="41"/>
      <c r="BN31" s="41"/>
      <c r="BO31" s="41"/>
      <c r="BP31" s="102" t="s">
        <v>138</v>
      </c>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row>
    <row r="32" spans="1:237">
      <c r="A32" s="662"/>
      <c r="B32" s="663"/>
      <c r="C32" s="663"/>
      <c r="D32" s="721"/>
      <c r="E32" s="721"/>
      <c r="F32" s="721"/>
      <c r="G32" s="721"/>
      <c r="H32" s="721"/>
      <c r="I32" s="721"/>
      <c r="J32" s="721"/>
      <c r="K32" s="721"/>
      <c r="L32" s="721"/>
      <c r="M32" s="721"/>
      <c r="N32" s="721"/>
      <c r="O32" s="721"/>
      <c r="P32" s="721"/>
      <c r="Q32" s="721"/>
      <c r="R32" s="721"/>
      <c r="S32" s="721"/>
      <c r="T32" s="721"/>
      <c r="U32" s="721"/>
      <c r="V32" s="721"/>
      <c r="W32" s="721"/>
      <c r="X32" s="721"/>
      <c r="Y32" s="721"/>
      <c r="Z32" s="721"/>
      <c r="AA32" s="721"/>
      <c r="AB32" s="721"/>
      <c r="AC32" s="721"/>
      <c r="AD32" s="721"/>
      <c r="AE32" s="721"/>
      <c r="AF32" s="721"/>
      <c r="AG32" s="721"/>
      <c r="AH32" s="721"/>
      <c r="AI32" s="721"/>
      <c r="AJ32" s="721"/>
      <c r="AK32" s="721"/>
      <c r="AL32" s="721"/>
      <c r="AM32" s="721"/>
      <c r="AN32" s="721"/>
      <c r="AO32" s="721"/>
      <c r="AP32" s="721"/>
      <c r="AQ32" s="721"/>
      <c r="AR32" s="721"/>
      <c r="AS32" s="721"/>
      <c r="AT32" s="721"/>
      <c r="AU32" s="710"/>
      <c r="AV32" s="710"/>
      <c r="AW32" s="711"/>
      <c r="AX32" s="41"/>
      <c r="AY32" s="41"/>
      <c r="AZ32" s="41"/>
      <c r="BA32" s="41"/>
      <c r="BB32" s="41"/>
      <c r="BC32" s="41"/>
      <c r="BD32" s="41"/>
      <c r="BE32" s="41"/>
      <c r="BF32" s="41"/>
      <c r="BG32" s="41"/>
      <c r="BH32" s="41"/>
      <c r="BI32" s="41"/>
      <c r="BJ32" s="41"/>
      <c r="BK32" s="41"/>
      <c r="BL32" s="41"/>
      <c r="BM32" s="41"/>
      <c r="BN32" s="41"/>
      <c r="BO32" s="41"/>
      <c r="BP32" s="102" t="s">
        <v>141</v>
      </c>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row>
    <row r="33" spans="1:237">
      <c r="A33" s="662"/>
      <c r="B33" s="663"/>
      <c r="C33" s="663"/>
      <c r="D33" s="722"/>
      <c r="E33" s="723"/>
      <c r="F33" s="723"/>
      <c r="G33" s="723"/>
      <c r="H33" s="723"/>
      <c r="I33" s="723"/>
      <c r="J33" s="724"/>
      <c r="K33" s="722" t="s">
        <v>307</v>
      </c>
      <c r="L33" s="723"/>
      <c r="M33" s="723"/>
      <c r="N33" s="723"/>
      <c r="O33" s="723"/>
      <c r="P33" s="723"/>
      <c r="Q33" s="723"/>
      <c r="R33" s="723"/>
      <c r="S33" s="723"/>
      <c r="T33" s="723"/>
      <c r="U33" s="724"/>
      <c r="V33" s="722" t="s">
        <v>308</v>
      </c>
      <c r="W33" s="723"/>
      <c r="X33" s="723"/>
      <c r="Y33" s="723"/>
      <c r="Z33" s="723"/>
      <c r="AA33" s="723"/>
      <c r="AB33" s="723"/>
      <c r="AC33" s="723"/>
      <c r="AD33" s="723"/>
      <c r="AE33" s="724"/>
      <c r="AF33" s="722" t="s">
        <v>309</v>
      </c>
      <c r="AG33" s="723"/>
      <c r="AH33" s="723"/>
      <c r="AI33" s="723"/>
      <c r="AJ33" s="723"/>
      <c r="AK33" s="723"/>
      <c r="AL33" s="723"/>
      <c r="AM33" s="723"/>
      <c r="AN33" s="723"/>
      <c r="AO33" s="723"/>
      <c r="AP33" s="723"/>
      <c r="AQ33" s="723"/>
      <c r="AR33" s="723"/>
      <c r="AS33" s="723"/>
      <c r="AT33" s="724"/>
      <c r="AU33" s="710"/>
      <c r="AV33" s="710"/>
      <c r="AW33" s="711"/>
      <c r="AX33" s="41"/>
      <c r="AY33" s="41"/>
      <c r="AZ33" s="41"/>
      <c r="BA33" s="41"/>
      <c r="BB33" s="41"/>
      <c r="BC33" s="41"/>
      <c r="BD33" s="41"/>
      <c r="BE33" s="41"/>
      <c r="BF33" s="41"/>
      <c r="BG33" s="41"/>
      <c r="BH33" s="41"/>
      <c r="BI33" s="41"/>
      <c r="BJ33" s="41"/>
      <c r="BK33" s="41"/>
      <c r="BL33" s="41"/>
      <c r="BM33" s="41"/>
      <c r="BN33" s="41"/>
      <c r="BO33" s="41"/>
      <c r="BP33" s="102" t="s">
        <v>147</v>
      </c>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row>
    <row r="34" spans="1:237">
      <c r="A34" s="662"/>
      <c r="B34" s="663"/>
      <c r="C34" s="663"/>
      <c r="D34" s="725"/>
      <c r="E34" s="721"/>
      <c r="F34" s="721"/>
      <c r="G34" s="721"/>
      <c r="H34" s="721"/>
      <c r="I34" s="721"/>
      <c r="J34" s="726"/>
      <c r="K34" s="725"/>
      <c r="L34" s="721"/>
      <c r="M34" s="721"/>
      <c r="N34" s="721"/>
      <c r="O34" s="721"/>
      <c r="P34" s="721"/>
      <c r="Q34" s="721"/>
      <c r="R34" s="721"/>
      <c r="S34" s="721"/>
      <c r="T34" s="721"/>
      <c r="U34" s="726"/>
      <c r="V34" s="725"/>
      <c r="W34" s="721"/>
      <c r="X34" s="721"/>
      <c r="Y34" s="721"/>
      <c r="Z34" s="721"/>
      <c r="AA34" s="721"/>
      <c r="AB34" s="721"/>
      <c r="AC34" s="721"/>
      <c r="AD34" s="721"/>
      <c r="AE34" s="726"/>
      <c r="AF34" s="725"/>
      <c r="AG34" s="721"/>
      <c r="AH34" s="721"/>
      <c r="AI34" s="721"/>
      <c r="AJ34" s="721"/>
      <c r="AK34" s="721"/>
      <c r="AL34" s="721"/>
      <c r="AM34" s="721"/>
      <c r="AN34" s="721"/>
      <c r="AO34" s="721"/>
      <c r="AP34" s="721"/>
      <c r="AQ34" s="721"/>
      <c r="AR34" s="721"/>
      <c r="AS34" s="721"/>
      <c r="AT34" s="726"/>
      <c r="AU34" s="710"/>
      <c r="AV34" s="710"/>
      <c r="AW34" s="711"/>
      <c r="AX34" s="41"/>
      <c r="AY34" s="41"/>
      <c r="AZ34" s="41"/>
      <c r="BA34" s="41"/>
      <c r="BB34" s="41"/>
      <c r="BC34" s="41"/>
      <c r="BD34" s="41"/>
      <c r="BE34" s="41"/>
      <c r="BF34" s="41"/>
      <c r="BG34" s="41"/>
      <c r="BH34" s="41"/>
      <c r="BI34" s="41"/>
      <c r="BJ34" s="41"/>
      <c r="BK34" s="41"/>
      <c r="BL34" s="41"/>
      <c r="BM34" s="41"/>
      <c r="BN34" s="41"/>
      <c r="BO34" s="41"/>
      <c r="BP34" s="102" t="s">
        <v>150</v>
      </c>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row>
    <row r="35" spans="1:237">
      <c r="A35" s="662"/>
      <c r="B35" s="663"/>
      <c r="C35" s="663"/>
      <c r="D35" s="722" t="s">
        <v>310</v>
      </c>
      <c r="E35" s="723"/>
      <c r="F35" s="723"/>
      <c r="G35" s="723"/>
      <c r="H35" s="723"/>
      <c r="I35" s="723"/>
      <c r="J35" s="724"/>
      <c r="K35" s="722">
        <v>1</v>
      </c>
      <c r="L35" s="723"/>
      <c r="M35" s="723"/>
      <c r="N35" s="723"/>
      <c r="O35" s="723"/>
      <c r="P35" s="723"/>
      <c r="Q35" s="723"/>
      <c r="R35" s="723"/>
      <c r="S35" s="723"/>
      <c r="T35" s="723"/>
      <c r="U35" s="724"/>
      <c r="V35" s="727">
        <v>60</v>
      </c>
      <c r="W35" s="728"/>
      <c r="X35" s="728"/>
      <c r="Y35" s="728"/>
      <c r="Z35" s="728"/>
      <c r="AA35" s="728"/>
      <c r="AB35" s="731" t="s">
        <v>311</v>
      </c>
      <c r="AC35" s="731"/>
      <c r="AD35" s="731"/>
      <c r="AE35" s="732"/>
      <c r="AF35" s="722"/>
      <c r="AG35" s="723"/>
      <c r="AH35" s="723"/>
      <c r="AI35" s="723"/>
      <c r="AJ35" s="723"/>
      <c r="AK35" s="723"/>
      <c r="AL35" s="723"/>
      <c r="AM35" s="723"/>
      <c r="AN35" s="723"/>
      <c r="AO35" s="723"/>
      <c r="AP35" s="723"/>
      <c r="AQ35" s="723"/>
      <c r="AR35" s="723"/>
      <c r="AS35" s="723"/>
      <c r="AT35" s="724"/>
      <c r="AU35" s="710"/>
      <c r="AV35" s="710"/>
      <c r="AW35" s="711"/>
      <c r="AX35" s="41"/>
      <c r="AY35" s="41"/>
      <c r="AZ35" s="41"/>
      <c r="BA35" s="41"/>
      <c r="BB35" s="41"/>
      <c r="BC35" s="41"/>
      <c r="BD35" s="41"/>
      <c r="BE35" s="41"/>
      <c r="BF35" s="41"/>
      <c r="BG35" s="41"/>
      <c r="BH35" s="41"/>
      <c r="BI35" s="41"/>
      <c r="BJ35" s="41"/>
      <c r="BK35" s="41"/>
      <c r="BL35" s="41"/>
      <c r="BM35" s="41"/>
      <c r="BN35" s="41"/>
      <c r="BO35" s="41"/>
      <c r="BP35" s="102" t="s">
        <v>172</v>
      </c>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row>
    <row r="36" spans="1:237">
      <c r="A36" s="662"/>
      <c r="B36" s="663"/>
      <c r="C36" s="663"/>
      <c r="D36" s="725"/>
      <c r="E36" s="721"/>
      <c r="F36" s="721"/>
      <c r="G36" s="721"/>
      <c r="H36" s="721"/>
      <c r="I36" s="721"/>
      <c r="J36" s="726"/>
      <c r="K36" s="725"/>
      <c r="L36" s="721"/>
      <c r="M36" s="721"/>
      <c r="N36" s="721"/>
      <c r="O36" s="721"/>
      <c r="P36" s="721"/>
      <c r="Q36" s="721"/>
      <c r="R36" s="721"/>
      <c r="S36" s="721"/>
      <c r="T36" s="721"/>
      <c r="U36" s="726"/>
      <c r="V36" s="729"/>
      <c r="W36" s="730"/>
      <c r="X36" s="730"/>
      <c r="Y36" s="730"/>
      <c r="Z36" s="730"/>
      <c r="AA36" s="730"/>
      <c r="AB36" s="733"/>
      <c r="AC36" s="733"/>
      <c r="AD36" s="733"/>
      <c r="AE36" s="734"/>
      <c r="AF36" s="725"/>
      <c r="AG36" s="721"/>
      <c r="AH36" s="721"/>
      <c r="AI36" s="721"/>
      <c r="AJ36" s="721"/>
      <c r="AK36" s="721"/>
      <c r="AL36" s="721"/>
      <c r="AM36" s="721"/>
      <c r="AN36" s="721"/>
      <c r="AO36" s="721"/>
      <c r="AP36" s="721"/>
      <c r="AQ36" s="721"/>
      <c r="AR36" s="721"/>
      <c r="AS36" s="721"/>
      <c r="AT36" s="726"/>
      <c r="AU36" s="710"/>
      <c r="AV36" s="710"/>
      <c r="AW36" s="711"/>
      <c r="AX36" s="41"/>
      <c r="AY36" s="41"/>
      <c r="AZ36" s="41"/>
      <c r="BA36" s="41"/>
      <c r="BB36" s="41"/>
      <c r="BC36" s="41"/>
      <c r="BD36" s="41"/>
      <c r="BE36" s="41"/>
      <c r="BF36" s="41"/>
      <c r="BG36" s="41"/>
      <c r="BH36" s="41"/>
      <c r="BI36" s="41"/>
      <c r="BJ36" s="41"/>
      <c r="BK36" s="41"/>
      <c r="BL36" s="41"/>
      <c r="BM36" s="41"/>
      <c r="BN36" s="41"/>
      <c r="BO36" s="41"/>
      <c r="BP36" s="102" t="s">
        <v>154</v>
      </c>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c r="HM36" s="41"/>
      <c r="HN36" s="41"/>
      <c r="HO36" s="41"/>
      <c r="HP36" s="41"/>
      <c r="HQ36" s="41"/>
      <c r="HR36" s="41"/>
      <c r="HS36" s="41"/>
      <c r="HT36" s="41"/>
      <c r="HU36" s="41"/>
      <c r="HV36" s="41"/>
      <c r="HW36" s="41"/>
      <c r="HX36" s="41"/>
      <c r="HY36" s="41"/>
      <c r="HZ36" s="41"/>
      <c r="IA36" s="41"/>
      <c r="IB36" s="41"/>
      <c r="IC36" s="41"/>
    </row>
    <row r="37" spans="1:237">
      <c r="A37" s="662"/>
      <c r="B37" s="663"/>
      <c r="C37" s="663"/>
      <c r="D37" s="722" t="s">
        <v>312</v>
      </c>
      <c r="E37" s="723"/>
      <c r="F37" s="723"/>
      <c r="G37" s="723"/>
      <c r="H37" s="723"/>
      <c r="I37" s="723"/>
      <c r="J37" s="724"/>
      <c r="K37" s="735">
        <f>'01.入会申込書'!M78</f>
        <v>0</v>
      </c>
      <c r="L37" s="723"/>
      <c r="M37" s="723"/>
      <c r="N37" s="723"/>
      <c r="O37" s="723"/>
      <c r="P37" s="723"/>
      <c r="Q37" s="723"/>
      <c r="R37" s="723"/>
      <c r="S37" s="723"/>
      <c r="T37" s="723"/>
      <c r="U37" s="724"/>
      <c r="V37" s="727">
        <f>K37*30</f>
        <v>0</v>
      </c>
      <c r="W37" s="728"/>
      <c r="X37" s="728"/>
      <c r="Y37" s="728"/>
      <c r="Z37" s="728"/>
      <c r="AA37" s="728"/>
      <c r="AB37" s="731" t="s">
        <v>311</v>
      </c>
      <c r="AC37" s="731"/>
      <c r="AD37" s="731"/>
      <c r="AE37" s="732"/>
      <c r="AF37" s="722"/>
      <c r="AG37" s="723"/>
      <c r="AH37" s="723"/>
      <c r="AI37" s="723"/>
      <c r="AJ37" s="723"/>
      <c r="AK37" s="723"/>
      <c r="AL37" s="723"/>
      <c r="AM37" s="723"/>
      <c r="AN37" s="723"/>
      <c r="AO37" s="723"/>
      <c r="AP37" s="723"/>
      <c r="AQ37" s="723"/>
      <c r="AR37" s="723"/>
      <c r="AS37" s="723"/>
      <c r="AT37" s="724"/>
      <c r="AU37" s="710"/>
      <c r="AV37" s="710"/>
      <c r="AW37" s="711"/>
      <c r="AX37" s="41"/>
      <c r="AY37" s="41"/>
      <c r="AZ37" s="41"/>
      <c r="BA37" s="41"/>
      <c r="BB37" s="41"/>
      <c r="BC37" s="41"/>
      <c r="BD37" s="41"/>
      <c r="BE37" s="41"/>
      <c r="BF37" s="41"/>
      <c r="BG37" s="41"/>
      <c r="BH37" s="41"/>
      <c r="BI37" s="41"/>
      <c r="BJ37" s="41"/>
      <c r="BK37" s="41"/>
      <c r="BL37" s="41"/>
      <c r="BM37" s="41"/>
      <c r="BN37" s="41"/>
      <c r="BO37" s="41"/>
      <c r="BP37" s="102" t="s">
        <v>157</v>
      </c>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c r="FT37" s="41"/>
      <c r="FU37" s="41"/>
      <c r="FV37" s="41"/>
      <c r="FW37" s="41"/>
      <c r="FX37" s="41"/>
      <c r="FY37" s="41"/>
      <c r="FZ37" s="41"/>
      <c r="GA37" s="41"/>
      <c r="GB37" s="41"/>
      <c r="GC37" s="41"/>
      <c r="GD37" s="41"/>
      <c r="GE37" s="41"/>
      <c r="GF37" s="41"/>
      <c r="GG37" s="41"/>
      <c r="GH37" s="41"/>
      <c r="GI37" s="41"/>
      <c r="GJ37" s="41"/>
      <c r="GK37" s="41"/>
      <c r="GL37" s="41"/>
      <c r="GM37" s="41"/>
      <c r="GN37" s="41"/>
      <c r="GO37" s="41"/>
      <c r="GP37" s="41"/>
      <c r="GQ37" s="41"/>
      <c r="GR37" s="41"/>
      <c r="GS37" s="41"/>
      <c r="GT37" s="41"/>
      <c r="GU37" s="41"/>
      <c r="GV37" s="41"/>
      <c r="GW37" s="41"/>
      <c r="GX37" s="41"/>
      <c r="GY37" s="41"/>
      <c r="GZ37" s="41"/>
      <c r="HA37" s="41"/>
      <c r="HB37" s="41"/>
      <c r="HC37" s="41"/>
      <c r="HD37" s="41"/>
      <c r="HE37" s="41"/>
      <c r="HF37" s="41"/>
      <c r="HG37" s="41"/>
      <c r="HH37" s="41"/>
      <c r="HI37" s="41"/>
      <c r="HJ37" s="41"/>
      <c r="HK37" s="41"/>
      <c r="HL37" s="41"/>
      <c r="HM37" s="41"/>
      <c r="HN37" s="41"/>
      <c r="HO37" s="41"/>
      <c r="HP37" s="41"/>
      <c r="HQ37" s="41"/>
      <c r="HR37" s="41"/>
      <c r="HS37" s="41"/>
      <c r="HT37" s="41"/>
      <c r="HU37" s="41"/>
      <c r="HV37" s="41"/>
      <c r="HW37" s="41"/>
      <c r="HX37" s="41"/>
      <c r="HY37" s="41"/>
      <c r="HZ37" s="41"/>
      <c r="IA37" s="41"/>
      <c r="IB37" s="41"/>
      <c r="IC37" s="41"/>
    </row>
    <row r="38" spans="1:237">
      <c r="A38" s="662"/>
      <c r="B38" s="663"/>
      <c r="C38" s="663"/>
      <c r="D38" s="725"/>
      <c r="E38" s="721"/>
      <c r="F38" s="721"/>
      <c r="G38" s="721"/>
      <c r="H38" s="721"/>
      <c r="I38" s="721"/>
      <c r="J38" s="726"/>
      <c r="K38" s="725"/>
      <c r="L38" s="721"/>
      <c r="M38" s="721"/>
      <c r="N38" s="721"/>
      <c r="O38" s="721"/>
      <c r="P38" s="721"/>
      <c r="Q38" s="721"/>
      <c r="R38" s="721"/>
      <c r="S38" s="721"/>
      <c r="T38" s="721"/>
      <c r="U38" s="726"/>
      <c r="V38" s="729"/>
      <c r="W38" s="730"/>
      <c r="X38" s="730"/>
      <c r="Y38" s="730"/>
      <c r="Z38" s="730"/>
      <c r="AA38" s="730"/>
      <c r="AB38" s="733"/>
      <c r="AC38" s="733"/>
      <c r="AD38" s="733"/>
      <c r="AE38" s="734"/>
      <c r="AF38" s="725"/>
      <c r="AG38" s="721"/>
      <c r="AH38" s="721"/>
      <c r="AI38" s="721"/>
      <c r="AJ38" s="721"/>
      <c r="AK38" s="721"/>
      <c r="AL38" s="721"/>
      <c r="AM38" s="721"/>
      <c r="AN38" s="721"/>
      <c r="AO38" s="721"/>
      <c r="AP38" s="721"/>
      <c r="AQ38" s="721"/>
      <c r="AR38" s="721"/>
      <c r="AS38" s="721"/>
      <c r="AT38" s="726"/>
      <c r="AU38" s="710"/>
      <c r="AV38" s="710"/>
      <c r="AW38" s="711"/>
      <c r="AX38" s="41"/>
      <c r="AY38" s="41"/>
      <c r="AZ38" s="41"/>
      <c r="BA38" s="41"/>
      <c r="BB38" s="41"/>
      <c r="BC38" s="41"/>
      <c r="BD38" s="41"/>
      <c r="BE38" s="41"/>
      <c r="BF38" s="41"/>
      <c r="BG38" s="41"/>
      <c r="BH38" s="41"/>
      <c r="BI38" s="41"/>
      <c r="BJ38" s="41"/>
      <c r="BK38" s="41"/>
      <c r="BL38" s="41"/>
      <c r="BM38" s="41"/>
      <c r="BN38" s="41"/>
      <c r="BO38" s="41"/>
      <c r="BP38" s="102" t="s">
        <v>165</v>
      </c>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c r="HJ38" s="41"/>
      <c r="HK38" s="41"/>
      <c r="HL38" s="41"/>
      <c r="HM38" s="41"/>
      <c r="HN38" s="41"/>
      <c r="HO38" s="41"/>
      <c r="HP38" s="41"/>
      <c r="HQ38" s="41"/>
      <c r="HR38" s="41"/>
      <c r="HS38" s="41"/>
      <c r="HT38" s="41"/>
      <c r="HU38" s="41"/>
      <c r="HV38" s="41"/>
      <c r="HW38" s="41"/>
      <c r="HX38" s="41"/>
      <c r="HY38" s="41"/>
      <c r="HZ38" s="41"/>
      <c r="IA38" s="41"/>
      <c r="IB38" s="41"/>
      <c r="IC38" s="41"/>
    </row>
    <row r="39" spans="1:237">
      <c r="A39" s="662"/>
      <c r="B39" s="663"/>
      <c r="C39" s="663"/>
      <c r="D39" s="722" t="s">
        <v>313</v>
      </c>
      <c r="E39" s="723"/>
      <c r="F39" s="723"/>
      <c r="G39" s="723"/>
      <c r="H39" s="723"/>
      <c r="I39" s="723"/>
      <c r="J39" s="724"/>
      <c r="K39" s="735">
        <f>K35+K37</f>
        <v>1</v>
      </c>
      <c r="L39" s="723"/>
      <c r="M39" s="723"/>
      <c r="N39" s="723"/>
      <c r="O39" s="723"/>
      <c r="P39" s="723"/>
      <c r="Q39" s="723"/>
      <c r="R39" s="723"/>
      <c r="S39" s="723"/>
      <c r="T39" s="723"/>
      <c r="U39" s="724"/>
      <c r="V39" s="727">
        <f>SUM(V35:AA38)</f>
        <v>60</v>
      </c>
      <c r="W39" s="728"/>
      <c r="X39" s="728"/>
      <c r="Y39" s="728"/>
      <c r="Z39" s="728"/>
      <c r="AA39" s="728"/>
      <c r="AB39" s="731" t="s">
        <v>311</v>
      </c>
      <c r="AC39" s="731"/>
      <c r="AD39" s="731"/>
      <c r="AE39" s="732"/>
      <c r="AF39" s="722"/>
      <c r="AG39" s="723"/>
      <c r="AH39" s="723"/>
      <c r="AI39" s="723"/>
      <c r="AJ39" s="723"/>
      <c r="AK39" s="723"/>
      <c r="AL39" s="723"/>
      <c r="AM39" s="723"/>
      <c r="AN39" s="723"/>
      <c r="AO39" s="723"/>
      <c r="AP39" s="723"/>
      <c r="AQ39" s="723"/>
      <c r="AR39" s="723"/>
      <c r="AS39" s="723"/>
      <c r="AT39" s="724"/>
      <c r="AU39" s="710"/>
      <c r="AV39" s="710"/>
      <c r="AW39" s="711"/>
      <c r="AX39" s="41"/>
      <c r="AY39" s="41"/>
      <c r="AZ39" s="41"/>
      <c r="BA39" s="41"/>
      <c r="BB39" s="41"/>
      <c r="BC39" s="41"/>
      <c r="BD39" s="41"/>
      <c r="BE39" s="41"/>
      <c r="BF39" s="41"/>
      <c r="BG39" s="41"/>
      <c r="BH39" s="41"/>
      <c r="BI39" s="41"/>
      <c r="BJ39" s="41"/>
      <c r="BK39" s="41"/>
      <c r="BL39" s="41"/>
      <c r="BM39" s="41"/>
      <c r="BN39" s="41"/>
      <c r="BO39" s="41"/>
      <c r="BP39" s="102" t="s">
        <v>168</v>
      </c>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row>
    <row r="40" spans="1:237">
      <c r="A40" s="662"/>
      <c r="B40" s="663"/>
      <c r="C40" s="663"/>
      <c r="D40" s="725"/>
      <c r="E40" s="721"/>
      <c r="F40" s="721"/>
      <c r="G40" s="721"/>
      <c r="H40" s="721"/>
      <c r="I40" s="721"/>
      <c r="J40" s="726"/>
      <c r="K40" s="725"/>
      <c r="L40" s="721"/>
      <c r="M40" s="721"/>
      <c r="N40" s="721"/>
      <c r="O40" s="721"/>
      <c r="P40" s="721"/>
      <c r="Q40" s="721"/>
      <c r="R40" s="721"/>
      <c r="S40" s="721"/>
      <c r="T40" s="721"/>
      <c r="U40" s="726"/>
      <c r="V40" s="729"/>
      <c r="W40" s="730"/>
      <c r="X40" s="730"/>
      <c r="Y40" s="730"/>
      <c r="Z40" s="730"/>
      <c r="AA40" s="730"/>
      <c r="AB40" s="733"/>
      <c r="AC40" s="733"/>
      <c r="AD40" s="733"/>
      <c r="AE40" s="734"/>
      <c r="AF40" s="725"/>
      <c r="AG40" s="721"/>
      <c r="AH40" s="721"/>
      <c r="AI40" s="721"/>
      <c r="AJ40" s="721"/>
      <c r="AK40" s="721"/>
      <c r="AL40" s="721"/>
      <c r="AM40" s="721"/>
      <c r="AN40" s="721"/>
      <c r="AO40" s="721"/>
      <c r="AP40" s="721"/>
      <c r="AQ40" s="721"/>
      <c r="AR40" s="721"/>
      <c r="AS40" s="721"/>
      <c r="AT40" s="726"/>
      <c r="AU40" s="710"/>
      <c r="AV40" s="710"/>
      <c r="AW40" s="711"/>
      <c r="AX40" s="41"/>
      <c r="AY40" s="41"/>
      <c r="AZ40" s="41"/>
      <c r="BA40" s="41"/>
      <c r="BB40" s="41"/>
      <c r="BC40" s="41"/>
      <c r="BD40" s="41"/>
      <c r="BE40" s="41"/>
      <c r="BF40" s="41"/>
      <c r="BG40" s="41"/>
      <c r="BH40" s="41"/>
      <c r="BI40" s="41"/>
      <c r="BJ40" s="41"/>
      <c r="BK40" s="41"/>
      <c r="BL40" s="41"/>
      <c r="BM40" s="41"/>
      <c r="BN40" s="41"/>
      <c r="BO40" s="41"/>
      <c r="BP40" s="102" t="s">
        <v>175</v>
      </c>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c r="GN40" s="41"/>
      <c r="GO40" s="41"/>
      <c r="GP40" s="41"/>
      <c r="GQ40" s="41"/>
      <c r="GR40" s="41"/>
      <c r="GS40" s="41"/>
      <c r="GT40" s="41"/>
      <c r="GU40" s="41"/>
      <c r="GV40" s="41"/>
      <c r="GW40" s="41"/>
      <c r="GX40" s="41"/>
      <c r="GY40" s="41"/>
      <c r="GZ40" s="41"/>
      <c r="HA40" s="41"/>
      <c r="HB40" s="41"/>
      <c r="HC40" s="41"/>
      <c r="HD40" s="41"/>
      <c r="HE40" s="41"/>
      <c r="HF40" s="41"/>
      <c r="HG40" s="41"/>
      <c r="HH40" s="41"/>
      <c r="HI40" s="41"/>
      <c r="HJ40" s="41"/>
      <c r="HK40" s="41"/>
      <c r="HL40" s="41"/>
      <c r="HM40" s="41"/>
      <c r="HN40" s="41"/>
      <c r="HO40" s="41"/>
      <c r="HP40" s="41"/>
      <c r="HQ40" s="41"/>
      <c r="HR40" s="41"/>
      <c r="HS40" s="41"/>
      <c r="HT40" s="41"/>
      <c r="HU40" s="41"/>
      <c r="HV40" s="41"/>
      <c r="HW40" s="41"/>
      <c r="HX40" s="41"/>
      <c r="HY40" s="41"/>
      <c r="HZ40" s="41"/>
      <c r="IA40" s="41"/>
      <c r="IB40" s="41"/>
      <c r="IC40" s="41"/>
    </row>
    <row r="41" spans="1:237" ht="13.5" customHeight="1" thickBot="1">
      <c r="A41" s="662"/>
      <c r="B41" s="663"/>
      <c r="C41" s="663"/>
      <c r="D41" s="736"/>
      <c r="E41" s="737"/>
      <c r="F41" s="737"/>
      <c r="G41" s="737"/>
      <c r="H41" s="737"/>
      <c r="I41" s="737"/>
      <c r="J41" s="737"/>
      <c r="K41" s="737"/>
      <c r="L41" s="737"/>
      <c r="M41" s="737"/>
      <c r="N41" s="737"/>
      <c r="O41" s="737"/>
      <c r="P41" s="737"/>
      <c r="Q41" s="737"/>
      <c r="R41" s="737"/>
      <c r="S41" s="737"/>
      <c r="T41" s="737"/>
      <c r="U41" s="737"/>
      <c r="V41" s="737"/>
      <c r="W41" s="737"/>
      <c r="X41" s="737"/>
      <c r="Y41" s="737"/>
      <c r="Z41" s="737"/>
      <c r="AA41" s="737"/>
      <c r="AB41" s="737"/>
      <c r="AC41" s="737"/>
      <c r="AD41" s="737"/>
      <c r="AE41" s="737"/>
      <c r="AF41" s="737"/>
      <c r="AG41" s="737"/>
      <c r="AH41" s="737"/>
      <c r="AI41" s="737"/>
      <c r="AJ41" s="737"/>
      <c r="AK41" s="737"/>
      <c r="AL41" s="737"/>
      <c r="AM41" s="737"/>
      <c r="AN41" s="737"/>
      <c r="AO41" s="737"/>
      <c r="AP41" s="737"/>
      <c r="AQ41" s="737"/>
      <c r="AR41" s="737"/>
      <c r="AS41" s="737"/>
      <c r="AT41" s="738"/>
      <c r="AU41" s="710"/>
      <c r="AV41" s="710"/>
      <c r="AW41" s="711"/>
      <c r="AX41" s="41"/>
      <c r="AY41" s="41"/>
      <c r="AZ41" s="41"/>
      <c r="BA41" s="41"/>
      <c r="BB41" s="41"/>
      <c r="BC41" s="41"/>
      <c r="BD41" s="41"/>
      <c r="BE41" s="41"/>
      <c r="BF41" s="41"/>
      <c r="BG41" s="41"/>
      <c r="BH41" s="41"/>
      <c r="BI41" s="41"/>
      <c r="BJ41" s="41"/>
      <c r="BK41" s="41"/>
      <c r="BL41" s="41"/>
      <c r="BM41" s="41"/>
      <c r="BN41" s="41"/>
      <c r="BO41" s="41"/>
      <c r="BP41" s="102" t="s">
        <v>178</v>
      </c>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row>
    <row r="42" spans="1:237" ht="13.5" customHeight="1" thickTop="1">
      <c r="A42" s="662"/>
      <c r="B42" s="663"/>
      <c r="C42" s="663"/>
      <c r="D42" s="739" t="s">
        <v>314</v>
      </c>
      <c r="E42" s="739"/>
      <c r="F42" s="739"/>
      <c r="G42" s="739"/>
      <c r="H42" s="739"/>
      <c r="I42" s="739"/>
      <c r="J42" s="739"/>
      <c r="K42" s="739"/>
      <c r="L42" s="739"/>
      <c r="M42" s="739"/>
      <c r="N42" s="739"/>
      <c r="O42" s="739"/>
      <c r="P42" s="739"/>
      <c r="Q42" s="739"/>
      <c r="R42" s="739"/>
      <c r="S42" s="739"/>
      <c r="T42" s="739"/>
      <c r="U42" s="739"/>
      <c r="V42" s="739"/>
      <c r="W42" s="739"/>
      <c r="X42" s="739"/>
      <c r="Y42" s="739"/>
      <c r="Z42" s="739"/>
      <c r="AA42" s="739"/>
      <c r="AB42" s="739"/>
      <c r="AC42" s="739"/>
      <c r="AD42" s="739"/>
      <c r="AE42" s="739"/>
      <c r="AF42" s="739"/>
      <c r="AG42" s="739"/>
      <c r="AH42" s="739"/>
      <c r="AI42" s="739"/>
      <c r="AJ42" s="739"/>
      <c r="AK42" s="739"/>
      <c r="AL42" s="739"/>
      <c r="AM42" s="739"/>
      <c r="AN42" s="739"/>
      <c r="AO42" s="739"/>
      <c r="AP42" s="739"/>
      <c r="AQ42" s="739"/>
      <c r="AR42" s="739"/>
      <c r="AS42" s="739"/>
      <c r="AT42" s="739"/>
      <c r="AU42" s="710"/>
      <c r="AV42" s="710"/>
      <c r="AW42" s="711"/>
      <c r="AX42" s="41"/>
      <c r="AY42" s="41"/>
      <c r="AZ42" s="41"/>
      <c r="BA42" s="41"/>
      <c r="BB42" s="41"/>
      <c r="BC42" s="41"/>
      <c r="BD42" s="41"/>
      <c r="BE42" s="41"/>
      <c r="BF42" s="41"/>
      <c r="BG42" s="41"/>
      <c r="BH42" s="41"/>
      <c r="BI42" s="41"/>
      <c r="BJ42" s="41"/>
      <c r="BK42" s="41"/>
      <c r="BL42" s="41"/>
      <c r="BM42" s="41"/>
      <c r="BN42" s="41"/>
      <c r="BO42" s="41"/>
      <c r="BP42" s="102" t="s">
        <v>181</v>
      </c>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row>
    <row r="43" spans="1:237">
      <c r="A43" s="662"/>
      <c r="B43" s="663"/>
      <c r="C43" s="663"/>
      <c r="D43" s="720"/>
      <c r="E43" s="720"/>
      <c r="F43" s="720"/>
      <c r="G43" s="720"/>
      <c r="H43" s="720"/>
      <c r="I43" s="720"/>
      <c r="J43" s="720"/>
      <c r="K43" s="720"/>
      <c r="L43" s="720"/>
      <c r="M43" s="720"/>
      <c r="N43" s="720"/>
      <c r="O43" s="720"/>
      <c r="P43" s="720"/>
      <c r="Q43" s="720"/>
      <c r="R43" s="720"/>
      <c r="S43" s="720"/>
      <c r="T43" s="720"/>
      <c r="U43" s="720"/>
      <c r="V43" s="720"/>
      <c r="W43" s="720"/>
      <c r="X43" s="720"/>
      <c r="Y43" s="720"/>
      <c r="Z43" s="720"/>
      <c r="AA43" s="720"/>
      <c r="AB43" s="720"/>
      <c r="AC43" s="720"/>
      <c r="AD43" s="720"/>
      <c r="AE43" s="720"/>
      <c r="AF43" s="720"/>
      <c r="AG43" s="720"/>
      <c r="AH43" s="720"/>
      <c r="AI43" s="720"/>
      <c r="AJ43" s="720"/>
      <c r="AK43" s="720"/>
      <c r="AL43" s="720"/>
      <c r="AM43" s="720"/>
      <c r="AN43" s="720"/>
      <c r="AO43" s="720"/>
      <c r="AP43" s="720"/>
      <c r="AQ43" s="720"/>
      <c r="AR43" s="720"/>
      <c r="AS43" s="720"/>
      <c r="AT43" s="720"/>
      <c r="AU43" s="710"/>
      <c r="AV43" s="710"/>
      <c r="AW43" s="711"/>
      <c r="AX43" s="41"/>
      <c r="AY43" s="41"/>
      <c r="AZ43" s="41"/>
      <c r="BA43" s="41"/>
      <c r="BB43" s="41"/>
      <c r="BC43" s="41"/>
      <c r="BD43" s="41"/>
      <c r="BE43" s="41"/>
      <c r="BF43" s="41"/>
      <c r="BG43" s="41"/>
      <c r="BH43" s="41"/>
      <c r="BI43" s="41"/>
      <c r="BJ43" s="41"/>
      <c r="BK43" s="41"/>
      <c r="BL43" s="41"/>
      <c r="BM43" s="41"/>
      <c r="BN43" s="41"/>
      <c r="BO43" s="41"/>
      <c r="BP43" s="102" t="s">
        <v>184</v>
      </c>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row>
    <row r="44" spans="1:237">
      <c r="A44" s="662"/>
      <c r="B44" s="663"/>
      <c r="C44" s="663"/>
      <c r="D44" s="720" t="s">
        <v>315</v>
      </c>
      <c r="E44" s="720"/>
      <c r="F44" s="720"/>
      <c r="G44" s="720"/>
      <c r="H44" s="720"/>
      <c r="I44" s="720"/>
      <c r="J44" s="720"/>
      <c r="K44" s="720"/>
      <c r="L44" s="720"/>
      <c r="M44" s="720"/>
      <c r="N44" s="720"/>
      <c r="O44" s="720"/>
      <c r="P44" s="720"/>
      <c r="Q44" s="720"/>
      <c r="R44" s="720"/>
      <c r="S44" s="720"/>
      <c r="T44" s="720"/>
      <c r="U44" s="720"/>
      <c r="V44" s="720"/>
      <c r="W44" s="720"/>
      <c r="X44" s="720"/>
      <c r="Y44" s="720"/>
      <c r="Z44" s="720"/>
      <c r="AA44" s="720"/>
      <c r="AB44" s="720"/>
      <c r="AC44" s="720"/>
      <c r="AD44" s="720"/>
      <c r="AE44" s="720"/>
      <c r="AF44" s="720"/>
      <c r="AG44" s="720"/>
      <c r="AH44" s="720"/>
      <c r="AI44" s="720"/>
      <c r="AJ44" s="720"/>
      <c r="AK44" s="720"/>
      <c r="AL44" s="720"/>
      <c r="AM44" s="720"/>
      <c r="AN44" s="720"/>
      <c r="AO44" s="720"/>
      <c r="AP44" s="720"/>
      <c r="AQ44" s="720"/>
      <c r="AR44" s="720"/>
      <c r="AS44" s="720"/>
      <c r="AT44" s="720"/>
      <c r="AU44" s="710"/>
      <c r="AV44" s="710"/>
      <c r="AW44" s="711"/>
      <c r="AX44" s="41"/>
      <c r="AY44" s="41"/>
      <c r="AZ44" s="41"/>
      <c r="BA44" s="41"/>
      <c r="BB44" s="41"/>
      <c r="BC44" s="41"/>
      <c r="BD44" s="41"/>
      <c r="BE44" s="41"/>
      <c r="BF44" s="41"/>
      <c r="BG44" s="41"/>
      <c r="BH44" s="41"/>
      <c r="BI44" s="41"/>
      <c r="BJ44" s="41"/>
      <c r="BK44" s="41"/>
      <c r="BL44" s="41"/>
      <c r="BM44" s="41"/>
      <c r="BN44" s="41"/>
      <c r="BO44" s="41"/>
      <c r="BP44" s="102" t="s">
        <v>187</v>
      </c>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41"/>
      <c r="HX44" s="41"/>
      <c r="HY44" s="41"/>
      <c r="HZ44" s="41"/>
      <c r="IA44" s="41"/>
      <c r="IB44" s="41"/>
      <c r="IC44" s="41"/>
    </row>
    <row r="45" spans="1:237">
      <c r="A45" s="662"/>
      <c r="B45" s="663"/>
      <c r="C45" s="663"/>
      <c r="D45" s="720"/>
      <c r="E45" s="720"/>
      <c r="F45" s="720"/>
      <c r="G45" s="720"/>
      <c r="H45" s="720"/>
      <c r="I45" s="720"/>
      <c r="J45" s="720"/>
      <c r="K45" s="720"/>
      <c r="L45" s="720"/>
      <c r="M45" s="720"/>
      <c r="N45" s="720"/>
      <c r="O45" s="720"/>
      <c r="P45" s="720"/>
      <c r="Q45" s="720"/>
      <c r="R45" s="720"/>
      <c r="S45" s="720"/>
      <c r="T45" s="720"/>
      <c r="U45" s="720"/>
      <c r="V45" s="720"/>
      <c r="W45" s="720"/>
      <c r="X45" s="720"/>
      <c r="Y45" s="720"/>
      <c r="Z45" s="720"/>
      <c r="AA45" s="720"/>
      <c r="AB45" s="720"/>
      <c r="AC45" s="720"/>
      <c r="AD45" s="720"/>
      <c r="AE45" s="720"/>
      <c r="AF45" s="720"/>
      <c r="AG45" s="720"/>
      <c r="AH45" s="720"/>
      <c r="AI45" s="720"/>
      <c r="AJ45" s="720"/>
      <c r="AK45" s="720"/>
      <c r="AL45" s="720"/>
      <c r="AM45" s="720"/>
      <c r="AN45" s="720"/>
      <c r="AO45" s="720"/>
      <c r="AP45" s="720"/>
      <c r="AQ45" s="720"/>
      <c r="AR45" s="720"/>
      <c r="AS45" s="720"/>
      <c r="AT45" s="720"/>
      <c r="AU45" s="710"/>
      <c r="AV45" s="710"/>
      <c r="AW45" s="711"/>
      <c r="AX45" s="41"/>
      <c r="AY45" s="41"/>
      <c r="AZ45" s="41"/>
      <c r="BA45" s="41"/>
      <c r="BB45" s="41"/>
      <c r="BC45" s="41"/>
      <c r="BD45" s="41"/>
      <c r="BE45" s="41"/>
      <c r="BF45" s="41"/>
      <c r="BG45" s="41"/>
      <c r="BH45" s="41"/>
      <c r="BI45" s="41"/>
      <c r="BJ45" s="41"/>
      <c r="BK45" s="41"/>
      <c r="BL45" s="41"/>
      <c r="BM45" s="41"/>
      <c r="BN45" s="41"/>
      <c r="BO45" s="41"/>
      <c r="BP45" s="102" t="s">
        <v>190</v>
      </c>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row>
    <row r="46" spans="1:237">
      <c r="A46" s="662"/>
      <c r="B46" s="663"/>
      <c r="C46" s="663"/>
      <c r="D46" s="720" t="s">
        <v>316</v>
      </c>
      <c r="E46" s="720"/>
      <c r="F46" s="720"/>
      <c r="G46" s="720"/>
      <c r="H46" s="720"/>
      <c r="I46" s="720"/>
      <c r="J46" s="720"/>
      <c r="K46" s="720"/>
      <c r="L46" s="720"/>
      <c r="M46" s="720"/>
      <c r="N46" s="720"/>
      <c r="O46" s="720"/>
      <c r="P46" s="720"/>
      <c r="Q46" s="720"/>
      <c r="R46" s="720"/>
      <c r="S46" s="720"/>
      <c r="T46" s="720"/>
      <c r="U46" s="720"/>
      <c r="V46" s="720"/>
      <c r="W46" s="720"/>
      <c r="X46" s="720"/>
      <c r="Y46" s="720"/>
      <c r="Z46" s="720"/>
      <c r="AA46" s="720"/>
      <c r="AB46" s="720"/>
      <c r="AC46" s="720"/>
      <c r="AD46" s="720"/>
      <c r="AE46" s="720"/>
      <c r="AF46" s="720"/>
      <c r="AG46" s="720"/>
      <c r="AH46" s="720"/>
      <c r="AI46" s="720"/>
      <c r="AJ46" s="720"/>
      <c r="AK46" s="720"/>
      <c r="AL46" s="720"/>
      <c r="AM46" s="720"/>
      <c r="AN46" s="720"/>
      <c r="AO46" s="720"/>
      <c r="AP46" s="720"/>
      <c r="AQ46" s="720"/>
      <c r="AR46" s="720"/>
      <c r="AS46" s="720"/>
      <c r="AT46" s="720"/>
      <c r="AU46" s="710"/>
      <c r="AV46" s="710"/>
      <c r="AW46" s="711"/>
      <c r="AX46" s="41"/>
      <c r="AY46" s="41"/>
      <c r="AZ46" s="41"/>
      <c r="BA46" s="41"/>
      <c r="BB46" s="41"/>
      <c r="BC46" s="41"/>
      <c r="BD46" s="41"/>
      <c r="BE46" s="41"/>
      <c r="BF46" s="41"/>
      <c r="BG46" s="41"/>
      <c r="BH46" s="41"/>
      <c r="BI46" s="41"/>
      <c r="BJ46" s="41"/>
      <c r="BK46" s="41"/>
      <c r="BL46" s="41"/>
      <c r="BM46" s="41"/>
      <c r="BN46" s="41"/>
      <c r="BO46" s="41"/>
      <c r="BP46" s="102" t="s">
        <v>194</v>
      </c>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row>
    <row r="47" spans="1:237">
      <c r="A47" s="662"/>
      <c r="B47" s="663"/>
      <c r="C47" s="663"/>
      <c r="D47" s="720"/>
      <c r="E47" s="720"/>
      <c r="F47" s="720"/>
      <c r="G47" s="720"/>
      <c r="H47" s="720"/>
      <c r="I47" s="720"/>
      <c r="J47" s="720"/>
      <c r="K47" s="720"/>
      <c r="L47" s="720"/>
      <c r="M47" s="720"/>
      <c r="N47" s="720"/>
      <c r="O47" s="720"/>
      <c r="P47" s="720"/>
      <c r="Q47" s="720"/>
      <c r="R47" s="720"/>
      <c r="S47" s="720"/>
      <c r="T47" s="720"/>
      <c r="U47" s="720"/>
      <c r="V47" s="720"/>
      <c r="W47" s="720"/>
      <c r="X47" s="720"/>
      <c r="Y47" s="720"/>
      <c r="Z47" s="720"/>
      <c r="AA47" s="720"/>
      <c r="AB47" s="720"/>
      <c r="AC47" s="720"/>
      <c r="AD47" s="720"/>
      <c r="AE47" s="720"/>
      <c r="AF47" s="720"/>
      <c r="AG47" s="720"/>
      <c r="AH47" s="720"/>
      <c r="AI47" s="720"/>
      <c r="AJ47" s="720"/>
      <c r="AK47" s="720"/>
      <c r="AL47" s="720"/>
      <c r="AM47" s="720"/>
      <c r="AN47" s="720"/>
      <c r="AO47" s="720"/>
      <c r="AP47" s="720"/>
      <c r="AQ47" s="720"/>
      <c r="AR47" s="720"/>
      <c r="AS47" s="720"/>
      <c r="AT47" s="720"/>
      <c r="AU47" s="710"/>
      <c r="AV47" s="710"/>
      <c r="AW47" s="711"/>
      <c r="AX47" s="41"/>
      <c r="AY47" s="41"/>
      <c r="AZ47" s="41"/>
      <c r="BA47" s="41"/>
      <c r="BB47" s="41"/>
      <c r="BC47" s="41"/>
      <c r="BD47" s="41"/>
      <c r="BE47" s="41"/>
      <c r="BF47" s="41"/>
      <c r="BG47" s="41"/>
      <c r="BH47" s="41"/>
      <c r="BI47" s="41"/>
      <c r="BJ47" s="41"/>
      <c r="BK47" s="41"/>
      <c r="BL47" s="41"/>
      <c r="BM47" s="41"/>
      <c r="BN47" s="41"/>
      <c r="BO47" s="41"/>
      <c r="BP47" s="102" t="s">
        <v>203</v>
      </c>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row>
    <row r="48" spans="1:237">
      <c r="A48" s="662"/>
      <c r="B48" s="663"/>
      <c r="C48" s="663"/>
      <c r="D48" s="705" t="s">
        <v>306</v>
      </c>
      <c r="E48" s="705"/>
      <c r="F48" s="705"/>
      <c r="G48" s="705"/>
      <c r="H48" s="705"/>
      <c r="I48" s="705"/>
      <c r="J48" s="705"/>
      <c r="K48" s="705"/>
      <c r="L48" s="705"/>
      <c r="M48" s="705"/>
      <c r="N48" s="705"/>
      <c r="O48" s="705"/>
      <c r="P48" s="705"/>
      <c r="Q48" s="705"/>
      <c r="R48" s="705"/>
      <c r="S48" s="705"/>
      <c r="T48" s="705"/>
      <c r="U48" s="705"/>
      <c r="V48" s="705"/>
      <c r="W48" s="705"/>
      <c r="X48" s="705"/>
      <c r="Y48" s="705"/>
      <c r="Z48" s="705"/>
      <c r="AA48" s="705"/>
      <c r="AB48" s="705"/>
      <c r="AC48" s="705"/>
      <c r="AD48" s="705"/>
      <c r="AE48" s="705"/>
      <c r="AF48" s="705"/>
      <c r="AG48" s="705"/>
      <c r="AH48" s="705"/>
      <c r="AI48" s="705"/>
      <c r="AJ48" s="705"/>
      <c r="AK48" s="705"/>
      <c r="AL48" s="705"/>
      <c r="AM48" s="705"/>
      <c r="AN48" s="705"/>
      <c r="AO48" s="705"/>
      <c r="AP48" s="705"/>
      <c r="AQ48" s="705"/>
      <c r="AR48" s="705"/>
      <c r="AS48" s="705"/>
      <c r="AT48" s="705"/>
      <c r="AU48" s="710"/>
      <c r="AV48" s="710"/>
      <c r="AW48" s="711"/>
      <c r="AX48" s="41"/>
      <c r="AY48" s="41"/>
      <c r="AZ48" s="41"/>
      <c r="BA48" s="41"/>
      <c r="BB48" s="41"/>
      <c r="BC48" s="41"/>
      <c r="BD48" s="41"/>
      <c r="BE48" s="41"/>
      <c r="BF48" s="41"/>
      <c r="BG48" s="41"/>
      <c r="BH48" s="41"/>
      <c r="BI48" s="41"/>
      <c r="BJ48" s="41"/>
      <c r="BK48" s="41"/>
      <c r="BL48" s="41"/>
      <c r="BM48" s="41"/>
      <c r="BN48" s="41"/>
      <c r="BO48" s="41"/>
      <c r="BP48" s="102" t="s">
        <v>206</v>
      </c>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row>
    <row r="49" spans="1:237">
      <c r="A49" s="662"/>
      <c r="B49" s="663"/>
      <c r="C49" s="663"/>
      <c r="D49" s="705"/>
      <c r="E49" s="705"/>
      <c r="F49" s="705"/>
      <c r="G49" s="705"/>
      <c r="H49" s="705"/>
      <c r="I49" s="705"/>
      <c r="J49" s="705"/>
      <c r="K49" s="705"/>
      <c r="L49" s="705"/>
      <c r="M49" s="705"/>
      <c r="N49" s="705"/>
      <c r="O49" s="705"/>
      <c r="P49" s="705"/>
      <c r="Q49" s="705"/>
      <c r="R49" s="705"/>
      <c r="S49" s="705"/>
      <c r="T49" s="705"/>
      <c r="U49" s="705"/>
      <c r="V49" s="705"/>
      <c r="W49" s="705"/>
      <c r="X49" s="705"/>
      <c r="Y49" s="705"/>
      <c r="Z49" s="705"/>
      <c r="AA49" s="705"/>
      <c r="AB49" s="705"/>
      <c r="AC49" s="705"/>
      <c r="AD49" s="705"/>
      <c r="AE49" s="705"/>
      <c r="AF49" s="705"/>
      <c r="AG49" s="705"/>
      <c r="AH49" s="705"/>
      <c r="AI49" s="705"/>
      <c r="AJ49" s="705"/>
      <c r="AK49" s="705"/>
      <c r="AL49" s="705"/>
      <c r="AM49" s="705"/>
      <c r="AN49" s="705"/>
      <c r="AO49" s="705"/>
      <c r="AP49" s="705"/>
      <c r="AQ49" s="705"/>
      <c r="AR49" s="705"/>
      <c r="AS49" s="705"/>
      <c r="AT49" s="705"/>
      <c r="AU49" s="710"/>
      <c r="AV49" s="710"/>
      <c r="AW49" s="711"/>
      <c r="AX49" s="41"/>
      <c r="AY49" s="41"/>
      <c r="AZ49" s="41"/>
      <c r="BA49" s="41"/>
      <c r="BB49" s="41"/>
      <c r="BC49" s="41"/>
      <c r="BD49" s="41"/>
      <c r="BE49" s="41"/>
      <c r="BF49" s="41"/>
      <c r="BG49" s="41"/>
      <c r="BH49" s="41"/>
      <c r="BI49" s="41"/>
      <c r="BJ49" s="41"/>
      <c r="BK49" s="41"/>
      <c r="BL49" s="41"/>
      <c r="BM49" s="41"/>
      <c r="BN49" s="41"/>
      <c r="BO49" s="41"/>
      <c r="BP49" s="102" t="s">
        <v>209</v>
      </c>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c r="HP49" s="41"/>
      <c r="HQ49" s="41"/>
      <c r="HR49" s="41"/>
      <c r="HS49" s="41"/>
      <c r="HT49" s="41"/>
      <c r="HU49" s="41"/>
      <c r="HV49" s="41"/>
      <c r="HW49" s="41"/>
      <c r="HX49" s="41"/>
      <c r="HY49" s="41"/>
      <c r="HZ49" s="41"/>
      <c r="IA49" s="41"/>
      <c r="IB49" s="41"/>
      <c r="IC49" s="41"/>
    </row>
    <row r="50" spans="1:237">
      <c r="A50" s="662"/>
      <c r="B50" s="663"/>
      <c r="C50" s="663"/>
      <c r="D50" s="720" t="s">
        <v>317</v>
      </c>
      <c r="E50" s="720"/>
      <c r="F50" s="720"/>
      <c r="G50" s="720"/>
      <c r="H50" s="720"/>
      <c r="I50" s="720"/>
      <c r="J50" s="720"/>
      <c r="K50" s="720"/>
      <c r="L50" s="720"/>
      <c r="M50" s="720"/>
      <c r="N50" s="720"/>
      <c r="O50" s="720"/>
      <c r="P50" s="720"/>
      <c r="Q50" s="720"/>
      <c r="R50" s="720"/>
      <c r="S50" s="720"/>
      <c r="T50" s="720"/>
      <c r="U50" s="720"/>
      <c r="V50" s="720"/>
      <c r="W50" s="720"/>
      <c r="X50" s="720"/>
      <c r="Y50" s="720"/>
      <c r="Z50" s="720"/>
      <c r="AA50" s="720"/>
      <c r="AB50" s="720"/>
      <c r="AC50" s="720"/>
      <c r="AD50" s="720"/>
      <c r="AE50" s="720"/>
      <c r="AF50" s="720"/>
      <c r="AG50" s="720"/>
      <c r="AH50" s="720"/>
      <c r="AI50" s="720"/>
      <c r="AJ50" s="720"/>
      <c r="AK50" s="720"/>
      <c r="AL50" s="720"/>
      <c r="AM50" s="720"/>
      <c r="AN50" s="720"/>
      <c r="AO50" s="720"/>
      <c r="AP50" s="720"/>
      <c r="AQ50" s="720"/>
      <c r="AR50" s="720"/>
      <c r="AS50" s="720"/>
      <c r="AT50" s="720"/>
      <c r="AU50" s="710"/>
      <c r="AV50" s="710"/>
      <c r="AW50" s="711"/>
      <c r="AX50" s="41"/>
      <c r="AY50" s="41"/>
      <c r="AZ50" s="41"/>
      <c r="BA50" s="41"/>
      <c r="BB50" s="41"/>
      <c r="BC50" s="41"/>
      <c r="BD50" s="41"/>
      <c r="BE50" s="41"/>
      <c r="BF50" s="41"/>
      <c r="BG50" s="41"/>
      <c r="BH50" s="41"/>
      <c r="BI50" s="41"/>
      <c r="BJ50" s="41"/>
      <c r="BK50" s="41"/>
      <c r="BL50" s="41"/>
      <c r="BM50" s="41"/>
      <c r="BN50" s="41"/>
      <c r="BO50" s="41"/>
      <c r="BP50" s="102" t="s">
        <v>213</v>
      </c>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row>
    <row r="51" spans="1:237">
      <c r="A51" s="662"/>
      <c r="B51" s="663"/>
      <c r="C51" s="663"/>
      <c r="D51" s="720"/>
      <c r="E51" s="720"/>
      <c r="F51" s="720"/>
      <c r="G51" s="720"/>
      <c r="H51" s="720"/>
      <c r="I51" s="720"/>
      <c r="J51" s="720"/>
      <c r="K51" s="720"/>
      <c r="L51" s="720"/>
      <c r="M51" s="720"/>
      <c r="N51" s="720"/>
      <c r="O51" s="720"/>
      <c r="P51" s="720"/>
      <c r="Q51" s="720"/>
      <c r="R51" s="720"/>
      <c r="S51" s="720"/>
      <c r="T51" s="720"/>
      <c r="U51" s="720"/>
      <c r="V51" s="720"/>
      <c r="W51" s="720"/>
      <c r="X51" s="720"/>
      <c r="Y51" s="720"/>
      <c r="Z51" s="720"/>
      <c r="AA51" s="720"/>
      <c r="AB51" s="720"/>
      <c r="AC51" s="720"/>
      <c r="AD51" s="720"/>
      <c r="AE51" s="720"/>
      <c r="AF51" s="720"/>
      <c r="AG51" s="720"/>
      <c r="AH51" s="720"/>
      <c r="AI51" s="720"/>
      <c r="AJ51" s="720"/>
      <c r="AK51" s="720"/>
      <c r="AL51" s="720"/>
      <c r="AM51" s="720"/>
      <c r="AN51" s="720"/>
      <c r="AO51" s="720"/>
      <c r="AP51" s="720"/>
      <c r="AQ51" s="720"/>
      <c r="AR51" s="720"/>
      <c r="AS51" s="720"/>
      <c r="AT51" s="720"/>
      <c r="AU51" s="710"/>
      <c r="AV51" s="710"/>
      <c r="AW51" s="711"/>
      <c r="AX51" s="41"/>
      <c r="AY51" s="41"/>
      <c r="AZ51" s="41"/>
      <c r="BA51" s="41"/>
      <c r="BB51" s="41"/>
      <c r="BC51" s="41"/>
      <c r="BD51" s="41"/>
      <c r="BE51" s="41"/>
      <c r="BF51" s="41"/>
      <c r="BG51" s="41"/>
      <c r="BH51" s="41"/>
      <c r="BI51" s="41"/>
      <c r="BJ51" s="41"/>
      <c r="BK51" s="41"/>
      <c r="BL51" s="41"/>
      <c r="BM51" s="41"/>
      <c r="BN51" s="41"/>
      <c r="BO51" s="41"/>
      <c r="BP51" s="102" t="s">
        <v>216</v>
      </c>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c r="GQ51" s="41"/>
      <c r="GR51" s="41"/>
      <c r="GS51" s="41"/>
      <c r="GT51" s="41"/>
      <c r="GU51" s="41"/>
      <c r="GV51" s="41"/>
      <c r="GW51" s="41"/>
      <c r="GX51" s="41"/>
      <c r="GY51" s="41"/>
      <c r="GZ51" s="41"/>
      <c r="HA51" s="41"/>
      <c r="HB51" s="41"/>
      <c r="HC51" s="41"/>
      <c r="HD51" s="41"/>
      <c r="HE51" s="41"/>
      <c r="HF51" s="41"/>
      <c r="HG51" s="41"/>
      <c r="HH51" s="41"/>
      <c r="HI51" s="41"/>
      <c r="HJ51" s="41"/>
      <c r="HK51" s="41"/>
      <c r="HL51" s="41"/>
      <c r="HM51" s="41"/>
      <c r="HN51" s="41"/>
      <c r="HO51" s="41"/>
      <c r="HP51" s="41"/>
      <c r="HQ51" s="41"/>
      <c r="HR51" s="41"/>
      <c r="HS51" s="41"/>
      <c r="HT51" s="41"/>
      <c r="HU51" s="41"/>
      <c r="HV51" s="41"/>
      <c r="HW51" s="41"/>
      <c r="HX51" s="41"/>
      <c r="HY51" s="41"/>
      <c r="HZ51" s="41"/>
      <c r="IA51" s="41"/>
      <c r="IB51" s="41"/>
      <c r="IC51" s="41"/>
    </row>
    <row r="52" spans="1:237">
      <c r="A52" s="662"/>
      <c r="B52" s="663"/>
      <c r="C52" s="663"/>
      <c r="D52" s="720" t="s">
        <v>318</v>
      </c>
      <c r="E52" s="720"/>
      <c r="F52" s="720"/>
      <c r="G52" s="720"/>
      <c r="H52" s="720"/>
      <c r="I52" s="720"/>
      <c r="J52" s="720"/>
      <c r="K52" s="720"/>
      <c r="L52" s="720"/>
      <c r="M52" s="720"/>
      <c r="N52" s="720"/>
      <c r="O52" s="720"/>
      <c r="P52" s="720"/>
      <c r="Q52" s="720"/>
      <c r="R52" s="720"/>
      <c r="S52" s="720"/>
      <c r="T52" s="720"/>
      <c r="U52" s="720"/>
      <c r="V52" s="720"/>
      <c r="W52" s="720"/>
      <c r="X52" s="720"/>
      <c r="Y52" s="720"/>
      <c r="Z52" s="720"/>
      <c r="AA52" s="720"/>
      <c r="AB52" s="720"/>
      <c r="AC52" s="720"/>
      <c r="AD52" s="720"/>
      <c r="AE52" s="720"/>
      <c r="AF52" s="720"/>
      <c r="AG52" s="720"/>
      <c r="AH52" s="720"/>
      <c r="AI52" s="720"/>
      <c r="AJ52" s="720"/>
      <c r="AK52" s="720"/>
      <c r="AL52" s="720"/>
      <c r="AM52" s="720"/>
      <c r="AN52" s="720"/>
      <c r="AO52" s="720"/>
      <c r="AP52" s="720"/>
      <c r="AQ52" s="720"/>
      <c r="AR52" s="720"/>
      <c r="AS52" s="720"/>
      <c r="AT52" s="720"/>
      <c r="AU52" s="710"/>
      <c r="AV52" s="710"/>
      <c r="AW52" s="711"/>
      <c r="AX52" s="41"/>
      <c r="AY52" s="41"/>
      <c r="AZ52" s="41"/>
      <c r="BA52" s="41"/>
      <c r="BB52" s="41"/>
      <c r="BC52" s="41"/>
      <c r="BD52" s="41"/>
      <c r="BE52" s="41"/>
      <c r="BF52" s="41"/>
      <c r="BG52" s="41"/>
      <c r="BH52" s="41"/>
      <c r="BI52" s="41"/>
      <c r="BJ52" s="41"/>
      <c r="BK52" s="41"/>
      <c r="BL52" s="41"/>
      <c r="BM52" s="41"/>
      <c r="BN52" s="41"/>
      <c r="BO52" s="41"/>
      <c r="BP52" s="102" t="s">
        <v>220</v>
      </c>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row>
    <row r="53" spans="1:237">
      <c r="A53" s="662"/>
      <c r="B53" s="663"/>
      <c r="C53" s="663"/>
      <c r="D53" s="720"/>
      <c r="E53" s="720"/>
      <c r="F53" s="720"/>
      <c r="G53" s="720"/>
      <c r="H53" s="720"/>
      <c r="I53" s="720"/>
      <c r="J53" s="720"/>
      <c r="K53" s="720"/>
      <c r="L53" s="720"/>
      <c r="M53" s="720"/>
      <c r="N53" s="720"/>
      <c r="O53" s="720"/>
      <c r="P53" s="720"/>
      <c r="Q53" s="720"/>
      <c r="R53" s="720"/>
      <c r="S53" s="720"/>
      <c r="T53" s="720"/>
      <c r="U53" s="720"/>
      <c r="V53" s="720"/>
      <c r="W53" s="720"/>
      <c r="X53" s="720"/>
      <c r="Y53" s="720"/>
      <c r="Z53" s="720"/>
      <c r="AA53" s="720"/>
      <c r="AB53" s="720"/>
      <c r="AC53" s="720"/>
      <c r="AD53" s="720"/>
      <c r="AE53" s="720"/>
      <c r="AF53" s="720"/>
      <c r="AG53" s="720"/>
      <c r="AH53" s="720"/>
      <c r="AI53" s="720"/>
      <c r="AJ53" s="720"/>
      <c r="AK53" s="720"/>
      <c r="AL53" s="720"/>
      <c r="AM53" s="720"/>
      <c r="AN53" s="720"/>
      <c r="AO53" s="720"/>
      <c r="AP53" s="720"/>
      <c r="AQ53" s="720"/>
      <c r="AR53" s="720"/>
      <c r="AS53" s="720"/>
      <c r="AT53" s="720"/>
      <c r="AU53" s="710"/>
      <c r="AV53" s="710"/>
      <c r="AW53" s="711"/>
      <c r="AX53" s="41"/>
      <c r="AY53" s="41"/>
      <c r="AZ53" s="41"/>
      <c r="BA53" s="41"/>
      <c r="BB53" s="41"/>
      <c r="BC53" s="41"/>
      <c r="BD53" s="41"/>
      <c r="BE53" s="41"/>
      <c r="BF53" s="41"/>
      <c r="BG53" s="41"/>
      <c r="BH53" s="41"/>
      <c r="BI53" s="41"/>
      <c r="BJ53" s="41"/>
      <c r="BK53" s="41"/>
      <c r="BL53" s="41"/>
      <c r="BM53" s="41"/>
      <c r="BN53" s="41"/>
      <c r="BO53" s="41"/>
      <c r="BP53" s="102" t="s">
        <v>223</v>
      </c>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c r="GN53" s="41"/>
      <c r="GO53" s="41"/>
      <c r="GP53" s="41"/>
      <c r="GQ53" s="41"/>
      <c r="GR53" s="41"/>
      <c r="GS53" s="41"/>
      <c r="GT53" s="41"/>
      <c r="GU53" s="41"/>
      <c r="GV53" s="41"/>
      <c r="GW53" s="41"/>
      <c r="GX53" s="41"/>
      <c r="GY53" s="41"/>
      <c r="GZ53" s="41"/>
      <c r="HA53" s="41"/>
      <c r="HB53" s="41"/>
      <c r="HC53" s="41"/>
      <c r="HD53" s="41"/>
      <c r="HE53" s="41"/>
      <c r="HF53" s="41"/>
      <c r="HG53" s="41"/>
      <c r="HH53" s="41"/>
      <c r="HI53" s="41"/>
      <c r="HJ53" s="41"/>
      <c r="HK53" s="41"/>
      <c r="HL53" s="41"/>
      <c r="HM53" s="41"/>
      <c r="HN53" s="41"/>
      <c r="HO53" s="41"/>
      <c r="HP53" s="41"/>
      <c r="HQ53" s="41"/>
      <c r="HR53" s="41"/>
      <c r="HS53" s="41"/>
      <c r="HT53" s="41"/>
      <c r="HU53" s="41"/>
      <c r="HV53" s="41"/>
      <c r="HW53" s="41"/>
      <c r="HX53" s="41"/>
      <c r="HY53" s="41"/>
      <c r="HZ53" s="41"/>
      <c r="IA53" s="41"/>
      <c r="IB53" s="41"/>
      <c r="IC53" s="41"/>
    </row>
    <row r="54" spans="1:237">
      <c r="A54" s="662"/>
      <c r="B54" s="663"/>
      <c r="C54" s="663"/>
      <c r="D54" s="720" t="s">
        <v>319</v>
      </c>
      <c r="E54" s="720"/>
      <c r="F54" s="720"/>
      <c r="G54" s="720"/>
      <c r="H54" s="720"/>
      <c r="I54" s="720"/>
      <c r="J54" s="720"/>
      <c r="K54" s="720"/>
      <c r="L54" s="720"/>
      <c r="M54" s="720"/>
      <c r="N54" s="720"/>
      <c r="O54" s="720"/>
      <c r="P54" s="720"/>
      <c r="Q54" s="720"/>
      <c r="R54" s="720"/>
      <c r="S54" s="720"/>
      <c r="T54" s="720"/>
      <c r="U54" s="720"/>
      <c r="V54" s="720"/>
      <c r="W54" s="720"/>
      <c r="X54" s="720"/>
      <c r="Y54" s="720"/>
      <c r="Z54" s="720"/>
      <c r="AA54" s="720"/>
      <c r="AB54" s="720"/>
      <c r="AC54" s="720"/>
      <c r="AD54" s="720"/>
      <c r="AE54" s="720"/>
      <c r="AF54" s="720"/>
      <c r="AG54" s="720"/>
      <c r="AH54" s="720"/>
      <c r="AI54" s="720"/>
      <c r="AJ54" s="720"/>
      <c r="AK54" s="720"/>
      <c r="AL54" s="720"/>
      <c r="AM54" s="720"/>
      <c r="AN54" s="720"/>
      <c r="AO54" s="720"/>
      <c r="AP54" s="720"/>
      <c r="AQ54" s="720"/>
      <c r="AR54" s="720"/>
      <c r="AS54" s="720"/>
      <c r="AT54" s="720"/>
      <c r="AU54" s="710"/>
      <c r="AV54" s="710"/>
      <c r="AW54" s="711"/>
      <c r="AX54" s="41"/>
      <c r="AY54" s="41"/>
      <c r="AZ54" s="41"/>
      <c r="BA54" s="41"/>
      <c r="BB54" s="41"/>
      <c r="BC54" s="41"/>
      <c r="BD54" s="41"/>
      <c r="BE54" s="41"/>
      <c r="BF54" s="41"/>
      <c r="BG54" s="41"/>
      <c r="BH54" s="41"/>
      <c r="BI54" s="41"/>
      <c r="BJ54" s="41"/>
      <c r="BK54" s="41"/>
      <c r="BL54" s="41"/>
      <c r="BM54" s="41"/>
      <c r="BN54" s="41"/>
      <c r="BO54" s="41"/>
      <c r="BP54" s="102" t="s">
        <v>226</v>
      </c>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c r="FV54" s="41"/>
      <c r="FW54" s="41"/>
      <c r="FX54" s="41"/>
      <c r="FY54" s="41"/>
      <c r="FZ54" s="41"/>
      <c r="GA54" s="41"/>
      <c r="GB54" s="41"/>
      <c r="GC54" s="41"/>
      <c r="GD54" s="41"/>
      <c r="GE54" s="41"/>
      <c r="GF54" s="41"/>
      <c r="GG54" s="41"/>
      <c r="GH54" s="41"/>
      <c r="GI54" s="41"/>
      <c r="GJ54" s="41"/>
      <c r="GK54" s="41"/>
      <c r="GL54" s="41"/>
      <c r="GM54" s="41"/>
      <c r="GN54" s="41"/>
      <c r="GO54" s="41"/>
      <c r="GP54" s="41"/>
      <c r="GQ54" s="41"/>
      <c r="GR54" s="41"/>
      <c r="GS54" s="41"/>
      <c r="GT54" s="41"/>
      <c r="GU54" s="41"/>
      <c r="GV54" s="41"/>
      <c r="GW54" s="41"/>
      <c r="GX54" s="41"/>
      <c r="GY54" s="41"/>
      <c r="GZ54" s="41"/>
      <c r="HA54" s="41"/>
      <c r="HB54" s="41"/>
      <c r="HC54" s="41"/>
      <c r="HD54" s="41"/>
      <c r="HE54" s="41"/>
      <c r="HF54" s="41"/>
      <c r="HG54" s="41"/>
      <c r="HH54" s="41"/>
      <c r="HI54" s="41"/>
      <c r="HJ54" s="41"/>
      <c r="HK54" s="41"/>
      <c r="HL54" s="41"/>
      <c r="HM54" s="41"/>
      <c r="HN54" s="41"/>
      <c r="HO54" s="41"/>
      <c r="HP54" s="41"/>
      <c r="HQ54" s="41"/>
      <c r="HR54" s="41"/>
      <c r="HS54" s="41"/>
      <c r="HT54" s="41"/>
      <c r="HU54" s="41"/>
      <c r="HV54" s="41"/>
      <c r="HW54" s="41"/>
      <c r="HX54" s="41"/>
      <c r="HY54" s="41"/>
      <c r="HZ54" s="41"/>
      <c r="IA54" s="41"/>
      <c r="IB54" s="41"/>
      <c r="IC54" s="41"/>
    </row>
    <row r="55" spans="1:237">
      <c r="A55" s="662"/>
      <c r="B55" s="663"/>
      <c r="C55" s="663"/>
      <c r="D55" s="720"/>
      <c r="E55" s="720"/>
      <c r="F55" s="720"/>
      <c r="G55" s="720"/>
      <c r="H55" s="720"/>
      <c r="I55" s="720"/>
      <c r="J55" s="720"/>
      <c r="K55" s="720"/>
      <c r="L55" s="720"/>
      <c r="M55" s="720"/>
      <c r="N55" s="720"/>
      <c r="O55" s="720"/>
      <c r="P55" s="720"/>
      <c r="Q55" s="720"/>
      <c r="R55" s="720"/>
      <c r="S55" s="720"/>
      <c r="T55" s="720"/>
      <c r="U55" s="720"/>
      <c r="V55" s="720"/>
      <c r="W55" s="720"/>
      <c r="X55" s="720"/>
      <c r="Y55" s="720"/>
      <c r="Z55" s="720"/>
      <c r="AA55" s="720"/>
      <c r="AB55" s="720"/>
      <c r="AC55" s="720"/>
      <c r="AD55" s="720"/>
      <c r="AE55" s="720"/>
      <c r="AF55" s="720"/>
      <c r="AG55" s="720"/>
      <c r="AH55" s="720"/>
      <c r="AI55" s="720"/>
      <c r="AJ55" s="720"/>
      <c r="AK55" s="720"/>
      <c r="AL55" s="720"/>
      <c r="AM55" s="720"/>
      <c r="AN55" s="720"/>
      <c r="AO55" s="720"/>
      <c r="AP55" s="720"/>
      <c r="AQ55" s="720"/>
      <c r="AR55" s="720"/>
      <c r="AS55" s="720"/>
      <c r="AT55" s="720"/>
      <c r="AU55" s="710"/>
      <c r="AV55" s="710"/>
      <c r="AW55" s="711"/>
      <c r="AX55" s="41"/>
      <c r="AY55" s="41"/>
      <c r="AZ55" s="41"/>
      <c r="BA55" s="41"/>
      <c r="BB55" s="41"/>
      <c r="BC55" s="41"/>
      <c r="BD55" s="41"/>
      <c r="BE55" s="41"/>
      <c r="BF55" s="41"/>
      <c r="BG55" s="41"/>
      <c r="BH55" s="41"/>
      <c r="BI55" s="41"/>
      <c r="BJ55" s="41"/>
      <c r="BK55" s="41"/>
      <c r="BL55" s="41"/>
      <c r="BM55" s="41"/>
      <c r="BN55" s="41"/>
      <c r="BO55" s="41"/>
      <c r="BP55" s="102" t="s">
        <v>232</v>
      </c>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row>
    <row r="56" spans="1:237">
      <c r="A56" s="662"/>
      <c r="B56" s="663"/>
      <c r="C56" s="663"/>
      <c r="D56" s="705" t="s">
        <v>320</v>
      </c>
      <c r="E56" s="705"/>
      <c r="F56" s="705"/>
      <c r="G56" s="705"/>
      <c r="H56" s="705"/>
      <c r="I56" s="705"/>
      <c r="J56" s="705"/>
      <c r="K56" s="705"/>
      <c r="L56" s="705"/>
      <c r="M56" s="705"/>
      <c r="N56" s="705"/>
      <c r="O56" s="705"/>
      <c r="P56" s="705"/>
      <c r="Q56" s="705"/>
      <c r="R56" s="705"/>
      <c r="S56" s="705"/>
      <c r="T56" s="705"/>
      <c r="U56" s="740" t="str">
        <f>szt_tdfk&amp;""</f>
        <v/>
      </c>
      <c r="V56" s="740"/>
      <c r="W56" s="740"/>
      <c r="X56" s="740"/>
      <c r="Y56" s="740"/>
      <c r="Z56" s="740"/>
      <c r="AA56" s="740"/>
      <c r="AB56" s="740"/>
      <c r="AC56" s="714" t="s">
        <v>321</v>
      </c>
      <c r="AD56" s="714"/>
      <c r="AE56" s="714"/>
      <c r="AF56" s="714"/>
      <c r="AG56" s="716"/>
      <c r="AH56" s="705"/>
      <c r="AI56" s="705"/>
      <c r="AJ56" s="705"/>
      <c r="AK56" s="705"/>
      <c r="AL56" s="705"/>
      <c r="AM56" s="705"/>
      <c r="AN56" s="705"/>
      <c r="AO56" s="705"/>
      <c r="AP56" s="705"/>
      <c r="AQ56" s="705"/>
      <c r="AR56" s="705"/>
      <c r="AS56" s="705"/>
      <c r="AT56" s="705"/>
      <c r="AU56" s="710"/>
      <c r="AV56" s="710"/>
      <c r="AW56" s="711"/>
      <c r="AX56" s="41"/>
      <c r="AY56" s="41"/>
      <c r="AZ56" s="41"/>
      <c r="BA56" s="41"/>
      <c r="BB56" s="41"/>
      <c r="BC56" s="41"/>
      <c r="BD56" s="41"/>
      <c r="BE56" s="41"/>
      <c r="BF56" s="41"/>
      <c r="BG56" s="41"/>
      <c r="BH56" s="41"/>
      <c r="BI56" s="41"/>
      <c r="BJ56" s="41"/>
      <c r="BK56" s="41"/>
      <c r="BL56" s="41"/>
      <c r="BM56" s="41"/>
      <c r="BN56" s="41"/>
      <c r="BO56" s="41"/>
      <c r="BP56" s="102" t="s">
        <v>235</v>
      </c>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c r="FV56" s="41"/>
      <c r="FW56" s="41"/>
      <c r="FX56" s="41"/>
      <c r="FY56" s="41"/>
      <c r="FZ56" s="41"/>
      <c r="GA56" s="41"/>
      <c r="GB56" s="41"/>
      <c r="GC56" s="41"/>
      <c r="GD56" s="41"/>
      <c r="GE56" s="41"/>
      <c r="GF56" s="41"/>
      <c r="GG56" s="41"/>
      <c r="GH56" s="41"/>
      <c r="GI56" s="41"/>
      <c r="GJ56" s="41"/>
      <c r="GK56" s="41"/>
      <c r="GL56" s="41"/>
      <c r="GM56" s="41"/>
      <c r="GN56" s="41"/>
      <c r="GO56" s="41"/>
      <c r="GP56" s="41"/>
      <c r="GQ56" s="41"/>
      <c r="GR56" s="41"/>
      <c r="GS56" s="41"/>
      <c r="GT56" s="41"/>
      <c r="GU56" s="41"/>
      <c r="GV56" s="41"/>
      <c r="GW56" s="41"/>
      <c r="GX56" s="41"/>
      <c r="GY56" s="41"/>
      <c r="GZ56" s="41"/>
      <c r="HA56" s="41"/>
      <c r="HB56" s="41"/>
      <c r="HC56" s="41"/>
      <c r="HD56" s="41"/>
      <c r="HE56" s="41"/>
      <c r="HF56" s="41"/>
      <c r="HG56" s="41"/>
      <c r="HH56" s="41"/>
      <c r="HI56" s="41"/>
      <c r="HJ56" s="41"/>
      <c r="HK56" s="41"/>
      <c r="HL56" s="41"/>
      <c r="HM56" s="41"/>
      <c r="HN56" s="41"/>
      <c r="HO56" s="41"/>
      <c r="HP56" s="41"/>
      <c r="HQ56" s="41"/>
      <c r="HR56" s="41"/>
      <c r="HS56" s="41"/>
      <c r="HT56" s="41"/>
      <c r="HU56" s="41"/>
      <c r="HV56" s="41"/>
      <c r="HW56" s="41"/>
      <c r="HX56" s="41"/>
      <c r="HY56" s="41"/>
      <c r="HZ56" s="41"/>
      <c r="IA56" s="41"/>
      <c r="IB56" s="41"/>
      <c r="IC56" s="41"/>
    </row>
    <row r="57" spans="1:237">
      <c r="A57" s="662"/>
      <c r="B57" s="663"/>
      <c r="C57" s="663"/>
      <c r="D57" s="705"/>
      <c r="E57" s="705"/>
      <c r="F57" s="705"/>
      <c r="G57" s="705"/>
      <c r="H57" s="705"/>
      <c r="I57" s="705"/>
      <c r="J57" s="705"/>
      <c r="K57" s="705"/>
      <c r="L57" s="705"/>
      <c r="M57" s="705"/>
      <c r="N57" s="705"/>
      <c r="O57" s="705"/>
      <c r="P57" s="705"/>
      <c r="Q57" s="705"/>
      <c r="R57" s="705"/>
      <c r="S57" s="705"/>
      <c r="T57" s="705"/>
      <c r="U57" s="740"/>
      <c r="V57" s="740"/>
      <c r="W57" s="740"/>
      <c r="X57" s="740"/>
      <c r="Y57" s="740"/>
      <c r="Z57" s="740"/>
      <c r="AA57" s="740"/>
      <c r="AB57" s="740"/>
      <c r="AC57" s="714"/>
      <c r="AD57" s="714"/>
      <c r="AE57" s="714"/>
      <c r="AF57" s="714"/>
      <c r="AG57" s="716"/>
      <c r="AH57" s="705"/>
      <c r="AI57" s="705"/>
      <c r="AJ57" s="705"/>
      <c r="AK57" s="705"/>
      <c r="AL57" s="705"/>
      <c r="AM57" s="705"/>
      <c r="AN57" s="705"/>
      <c r="AO57" s="705"/>
      <c r="AP57" s="705"/>
      <c r="AQ57" s="705"/>
      <c r="AR57" s="705"/>
      <c r="AS57" s="705"/>
      <c r="AT57" s="705"/>
      <c r="AU57" s="710"/>
      <c r="AV57" s="710"/>
      <c r="AW57" s="711"/>
      <c r="AX57" s="41"/>
      <c r="AY57" s="41"/>
      <c r="AZ57" s="41"/>
      <c r="BA57" s="41"/>
      <c r="BB57" s="41"/>
      <c r="BC57" s="41"/>
      <c r="BD57" s="41"/>
      <c r="BE57" s="41"/>
      <c r="BF57" s="41"/>
      <c r="BG57" s="41"/>
      <c r="BH57" s="41"/>
      <c r="BI57" s="41"/>
      <c r="BJ57" s="41"/>
      <c r="BK57" s="41"/>
      <c r="BL57" s="41"/>
      <c r="BM57" s="41"/>
      <c r="BN57" s="41"/>
      <c r="BO57" s="41"/>
      <c r="BP57" s="102" t="s">
        <v>240</v>
      </c>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row>
    <row r="58" spans="1:237">
      <c r="A58" s="662"/>
      <c r="B58" s="663"/>
      <c r="C58" s="663"/>
      <c r="D58" s="705"/>
      <c r="E58" s="705"/>
      <c r="F58" s="705"/>
      <c r="G58" s="705"/>
      <c r="H58" s="705"/>
      <c r="I58" s="705"/>
      <c r="J58" s="705"/>
      <c r="K58" s="705"/>
      <c r="L58" s="705"/>
      <c r="M58" s="705"/>
      <c r="N58" s="705"/>
      <c r="O58" s="705"/>
      <c r="P58" s="705"/>
      <c r="Q58" s="705"/>
      <c r="R58" s="705"/>
      <c r="S58" s="705"/>
      <c r="T58" s="705"/>
      <c r="U58" s="740"/>
      <c r="V58" s="740"/>
      <c r="W58" s="740"/>
      <c r="X58" s="740"/>
      <c r="Y58" s="740"/>
      <c r="Z58" s="740"/>
      <c r="AA58" s="740"/>
      <c r="AB58" s="740"/>
      <c r="AC58" s="714" t="s">
        <v>322</v>
      </c>
      <c r="AD58" s="714"/>
      <c r="AE58" s="714"/>
      <c r="AF58" s="714"/>
      <c r="AG58" s="716"/>
      <c r="AH58" s="705"/>
      <c r="AI58" s="705"/>
      <c r="AJ58" s="705"/>
      <c r="AK58" s="705"/>
      <c r="AL58" s="705"/>
      <c r="AM58" s="705"/>
      <c r="AN58" s="705"/>
      <c r="AO58" s="705"/>
      <c r="AP58" s="705"/>
      <c r="AQ58" s="705"/>
      <c r="AR58" s="705"/>
      <c r="AS58" s="705"/>
      <c r="AT58" s="705"/>
      <c r="AU58" s="710"/>
      <c r="AV58" s="710"/>
      <c r="AW58" s="711"/>
      <c r="AX58" s="41"/>
      <c r="AY58" s="41"/>
      <c r="AZ58" s="41"/>
      <c r="BA58" s="41"/>
      <c r="BB58" s="41"/>
      <c r="BC58" s="41"/>
      <c r="BD58" s="41"/>
      <c r="BE58" s="41"/>
      <c r="BF58" s="41"/>
      <c r="BG58" s="41"/>
      <c r="BH58" s="41"/>
      <c r="BI58" s="41"/>
      <c r="BJ58" s="41"/>
      <c r="BK58" s="41"/>
      <c r="BL58" s="41"/>
      <c r="BM58" s="41"/>
      <c r="BN58" s="41"/>
      <c r="BO58" s="41"/>
      <c r="BP58" s="102" t="s">
        <v>243</v>
      </c>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41"/>
      <c r="HX58" s="41"/>
      <c r="HY58" s="41"/>
      <c r="HZ58" s="41"/>
      <c r="IA58" s="41"/>
      <c r="IB58" s="41"/>
      <c r="IC58" s="41"/>
    </row>
    <row r="59" spans="1:237" ht="13.5" customHeight="1" thickBot="1">
      <c r="A59" s="662"/>
      <c r="B59" s="663"/>
      <c r="C59" s="663"/>
      <c r="D59" s="741"/>
      <c r="E59" s="741"/>
      <c r="F59" s="741"/>
      <c r="G59" s="741"/>
      <c r="H59" s="741"/>
      <c r="I59" s="741"/>
      <c r="J59" s="741"/>
      <c r="K59" s="741"/>
      <c r="L59" s="741"/>
      <c r="M59" s="741"/>
      <c r="N59" s="741"/>
      <c r="O59" s="741"/>
      <c r="P59" s="741"/>
      <c r="Q59" s="741"/>
      <c r="R59" s="741"/>
      <c r="S59" s="741"/>
      <c r="T59" s="741"/>
      <c r="U59" s="742"/>
      <c r="V59" s="742"/>
      <c r="W59" s="742"/>
      <c r="X59" s="742"/>
      <c r="Y59" s="742"/>
      <c r="Z59" s="742"/>
      <c r="AA59" s="742"/>
      <c r="AB59" s="742"/>
      <c r="AC59" s="743" t="s">
        <v>323</v>
      </c>
      <c r="AD59" s="743"/>
      <c r="AE59" s="743"/>
      <c r="AF59" s="743"/>
      <c r="AG59" s="744"/>
      <c r="AH59" s="741"/>
      <c r="AI59" s="741"/>
      <c r="AJ59" s="741"/>
      <c r="AK59" s="741"/>
      <c r="AL59" s="741"/>
      <c r="AM59" s="741"/>
      <c r="AN59" s="741"/>
      <c r="AO59" s="741"/>
      <c r="AP59" s="741"/>
      <c r="AQ59" s="741"/>
      <c r="AR59" s="741"/>
      <c r="AS59" s="741"/>
      <c r="AT59" s="741"/>
      <c r="AU59" s="710"/>
      <c r="AV59" s="710"/>
      <c r="AW59" s="711"/>
      <c r="AX59" s="41"/>
      <c r="AY59" s="41"/>
      <c r="AZ59" s="41"/>
      <c r="BA59" s="41"/>
      <c r="BB59" s="41"/>
      <c r="BC59" s="41"/>
      <c r="BD59" s="41"/>
      <c r="BE59" s="41"/>
      <c r="BF59" s="41"/>
      <c r="BG59" s="41"/>
      <c r="BH59" s="41"/>
      <c r="BI59" s="41"/>
      <c r="BJ59" s="41"/>
      <c r="BK59" s="41"/>
      <c r="BL59" s="41"/>
      <c r="BM59" s="41"/>
      <c r="BN59" s="41"/>
      <c r="BO59" s="41"/>
      <c r="BP59" s="102" t="s">
        <v>246</v>
      </c>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row>
    <row r="60" spans="1:237" ht="13.5" customHeight="1" thickTop="1">
      <c r="A60" s="662"/>
      <c r="B60" s="663"/>
      <c r="C60" s="663"/>
      <c r="D60" s="745"/>
      <c r="E60" s="745"/>
      <c r="F60" s="745"/>
      <c r="G60" s="745"/>
      <c r="H60" s="745"/>
      <c r="I60" s="745"/>
      <c r="J60" s="745"/>
      <c r="K60" s="745"/>
      <c r="L60" s="745"/>
      <c r="M60" s="745"/>
      <c r="N60" s="745"/>
      <c r="O60" s="745"/>
      <c r="P60" s="745"/>
      <c r="Q60" s="745"/>
      <c r="R60" s="745"/>
      <c r="S60" s="745"/>
      <c r="T60" s="745"/>
      <c r="U60" s="745"/>
      <c r="V60" s="745"/>
      <c r="W60" s="745"/>
      <c r="X60" s="745"/>
      <c r="Y60" s="745"/>
      <c r="Z60" s="745"/>
      <c r="AA60" s="745"/>
      <c r="AB60" s="745"/>
      <c r="AC60" s="745"/>
      <c r="AD60" s="745"/>
      <c r="AE60" s="745"/>
      <c r="AF60" s="745"/>
      <c r="AG60" s="745"/>
      <c r="AH60" s="745"/>
      <c r="AI60" s="745"/>
      <c r="AJ60" s="745"/>
      <c r="AK60" s="745"/>
      <c r="AL60" s="745"/>
      <c r="AM60" s="745"/>
      <c r="AN60" s="745"/>
      <c r="AO60" s="745"/>
      <c r="AP60" s="745"/>
      <c r="AQ60" s="745"/>
      <c r="AR60" s="745"/>
      <c r="AS60" s="745"/>
      <c r="AT60" s="745"/>
      <c r="AU60" s="710"/>
      <c r="AV60" s="710"/>
      <c r="AW60" s="711"/>
      <c r="AX60" s="41"/>
      <c r="AY60" s="41"/>
      <c r="AZ60" s="41"/>
      <c r="BA60" s="41"/>
      <c r="BB60" s="41"/>
      <c r="BC60" s="41"/>
      <c r="BD60" s="41"/>
      <c r="BE60" s="41"/>
      <c r="BF60" s="41"/>
      <c r="BG60" s="41"/>
      <c r="BH60" s="41"/>
      <c r="BI60" s="41"/>
      <c r="BJ60" s="41"/>
      <c r="BK60" s="41"/>
      <c r="BL60" s="41"/>
      <c r="BM60" s="41"/>
      <c r="BN60" s="41"/>
      <c r="BO60" s="41"/>
      <c r="BP60" s="102" t="s">
        <v>255</v>
      </c>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c r="FV60" s="41"/>
      <c r="FW60" s="41"/>
      <c r="FX60" s="41"/>
      <c r="FY60" s="41"/>
      <c r="FZ60" s="41"/>
      <c r="GA60" s="41"/>
      <c r="GB60" s="41"/>
      <c r="GC60" s="41"/>
      <c r="GD60" s="41"/>
      <c r="GE60" s="41"/>
      <c r="GF60" s="41"/>
      <c r="GG60" s="41"/>
      <c r="GH60" s="41"/>
      <c r="GI60" s="41"/>
      <c r="GJ60" s="41"/>
      <c r="GK60" s="41"/>
      <c r="GL60" s="41"/>
      <c r="GM60" s="41"/>
      <c r="GN60" s="41"/>
      <c r="GO60" s="41"/>
      <c r="GP60" s="41"/>
      <c r="GQ60" s="41"/>
      <c r="GR60" s="41"/>
      <c r="GS60" s="41"/>
      <c r="GT60" s="41"/>
      <c r="GU60" s="41"/>
      <c r="GV60" s="41"/>
      <c r="GW60" s="41"/>
      <c r="GX60" s="41"/>
      <c r="GY60" s="41"/>
      <c r="GZ60" s="41"/>
      <c r="HA60" s="41"/>
      <c r="HB60" s="41"/>
      <c r="HC60" s="41"/>
      <c r="HD60" s="41"/>
      <c r="HE60" s="41"/>
      <c r="HF60" s="41"/>
      <c r="HG60" s="41"/>
      <c r="HH60" s="41"/>
      <c r="HI60" s="41"/>
      <c r="HJ60" s="41"/>
      <c r="HK60" s="41"/>
      <c r="HL60" s="41"/>
      <c r="HM60" s="41"/>
      <c r="HN60" s="41"/>
      <c r="HO60" s="41"/>
      <c r="HP60" s="41"/>
      <c r="HQ60" s="41"/>
      <c r="HR60" s="41"/>
      <c r="HS60" s="41"/>
      <c r="HT60" s="41"/>
      <c r="HU60" s="41"/>
      <c r="HV60" s="41"/>
      <c r="HW60" s="41"/>
      <c r="HX60" s="41"/>
      <c r="HY60" s="41"/>
      <c r="HZ60" s="41"/>
      <c r="IA60" s="41"/>
      <c r="IB60" s="41"/>
      <c r="IC60" s="41"/>
    </row>
    <row r="61" spans="1:237">
      <c r="A61" s="662"/>
      <c r="B61" s="663"/>
      <c r="C61" s="663"/>
      <c r="D61" s="720" t="s">
        <v>324</v>
      </c>
      <c r="E61" s="720"/>
      <c r="F61" s="720"/>
      <c r="G61" s="720"/>
      <c r="H61" s="720"/>
      <c r="I61" s="720"/>
      <c r="J61" s="720"/>
      <c r="K61" s="720"/>
      <c r="L61" s="720"/>
      <c r="M61" s="720"/>
      <c r="N61" s="720"/>
      <c r="O61" s="720"/>
      <c r="P61" s="720"/>
      <c r="Q61" s="720"/>
      <c r="R61" s="720"/>
      <c r="S61" s="720"/>
      <c r="T61" s="720"/>
      <c r="U61" s="720"/>
      <c r="V61" s="720"/>
      <c r="W61" s="720"/>
      <c r="X61" s="720"/>
      <c r="Y61" s="720"/>
      <c r="Z61" s="720"/>
      <c r="AA61" s="720"/>
      <c r="AB61" s="720"/>
      <c r="AC61" s="720"/>
      <c r="AD61" s="720"/>
      <c r="AE61" s="720"/>
      <c r="AF61" s="720"/>
      <c r="AG61" s="720"/>
      <c r="AH61" s="720"/>
      <c r="AI61" s="720"/>
      <c r="AJ61" s="720"/>
      <c r="AK61" s="720"/>
      <c r="AL61" s="720"/>
      <c r="AM61" s="720"/>
      <c r="AN61" s="720"/>
      <c r="AO61" s="720"/>
      <c r="AP61" s="720"/>
      <c r="AQ61" s="720"/>
      <c r="AR61" s="720"/>
      <c r="AS61" s="720"/>
      <c r="AT61" s="720"/>
      <c r="AU61" s="710"/>
      <c r="AV61" s="710"/>
      <c r="AW61" s="711"/>
      <c r="AX61" s="41"/>
      <c r="AY61" s="41"/>
      <c r="AZ61" s="41"/>
      <c r="BA61" s="41"/>
      <c r="BB61" s="41"/>
      <c r="BC61" s="41"/>
      <c r="BD61" s="41"/>
      <c r="BE61" s="41"/>
      <c r="BF61" s="41"/>
      <c r="BG61" s="41"/>
      <c r="BH61" s="41"/>
      <c r="BI61" s="41"/>
      <c r="BJ61" s="41"/>
      <c r="BK61" s="41"/>
      <c r="BL61" s="41"/>
      <c r="BM61" s="41"/>
      <c r="BN61" s="41"/>
      <c r="BO61" s="41"/>
      <c r="BP61" s="102" t="s">
        <v>258</v>
      </c>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c r="FV61" s="41"/>
      <c r="FW61" s="41"/>
      <c r="FX61" s="41"/>
      <c r="FY61" s="41"/>
      <c r="FZ61" s="41"/>
      <c r="GA61" s="41"/>
      <c r="GB61" s="41"/>
      <c r="GC61" s="41"/>
      <c r="GD61" s="41"/>
      <c r="GE61" s="41"/>
      <c r="GF61" s="41"/>
      <c r="GG61" s="41"/>
      <c r="GH61" s="41"/>
      <c r="GI61" s="41"/>
      <c r="GJ61" s="41"/>
      <c r="GK61" s="41"/>
      <c r="GL61" s="41"/>
      <c r="GM61" s="41"/>
      <c r="GN61" s="41"/>
      <c r="GO61" s="41"/>
      <c r="GP61" s="41"/>
      <c r="GQ61" s="41"/>
      <c r="GR61" s="41"/>
      <c r="GS61" s="41"/>
      <c r="GT61" s="41"/>
      <c r="GU61" s="41"/>
      <c r="GV61" s="41"/>
      <c r="GW61" s="41"/>
      <c r="GX61" s="41"/>
      <c r="GY61" s="41"/>
      <c r="GZ61" s="41"/>
      <c r="HA61" s="41"/>
      <c r="HB61" s="41"/>
      <c r="HC61" s="41"/>
      <c r="HD61" s="41"/>
      <c r="HE61" s="41"/>
      <c r="HF61" s="41"/>
      <c r="HG61" s="41"/>
      <c r="HH61" s="41"/>
      <c r="HI61" s="41"/>
      <c r="HJ61" s="41"/>
      <c r="HK61" s="41"/>
      <c r="HL61" s="41"/>
      <c r="HM61" s="41"/>
      <c r="HN61" s="41"/>
      <c r="HO61" s="41"/>
      <c r="HP61" s="41"/>
      <c r="HQ61" s="41"/>
      <c r="HR61" s="41"/>
      <c r="HS61" s="41"/>
      <c r="HT61" s="41"/>
      <c r="HU61" s="41"/>
      <c r="HV61" s="41"/>
      <c r="HW61" s="41"/>
      <c r="HX61" s="41"/>
      <c r="HY61" s="41"/>
      <c r="HZ61" s="41"/>
      <c r="IA61" s="41"/>
      <c r="IB61" s="41"/>
      <c r="IC61" s="41"/>
    </row>
    <row r="62" spans="1:237">
      <c r="A62" s="662"/>
      <c r="B62" s="663"/>
      <c r="C62" s="663"/>
      <c r="D62" s="720"/>
      <c r="E62" s="720"/>
      <c r="F62" s="720"/>
      <c r="G62" s="720"/>
      <c r="H62" s="720"/>
      <c r="I62" s="720"/>
      <c r="J62" s="720"/>
      <c r="K62" s="720"/>
      <c r="L62" s="720"/>
      <c r="M62" s="720"/>
      <c r="N62" s="720"/>
      <c r="O62" s="720"/>
      <c r="P62" s="720"/>
      <c r="Q62" s="720"/>
      <c r="R62" s="720"/>
      <c r="S62" s="720"/>
      <c r="T62" s="720"/>
      <c r="U62" s="720"/>
      <c r="V62" s="720"/>
      <c r="W62" s="720"/>
      <c r="X62" s="720"/>
      <c r="Y62" s="720"/>
      <c r="Z62" s="720"/>
      <c r="AA62" s="720"/>
      <c r="AB62" s="720"/>
      <c r="AC62" s="720"/>
      <c r="AD62" s="720"/>
      <c r="AE62" s="720"/>
      <c r="AF62" s="720"/>
      <c r="AG62" s="720"/>
      <c r="AH62" s="720"/>
      <c r="AI62" s="720"/>
      <c r="AJ62" s="720"/>
      <c r="AK62" s="720"/>
      <c r="AL62" s="720"/>
      <c r="AM62" s="720"/>
      <c r="AN62" s="720"/>
      <c r="AO62" s="720"/>
      <c r="AP62" s="720"/>
      <c r="AQ62" s="720"/>
      <c r="AR62" s="720"/>
      <c r="AS62" s="720"/>
      <c r="AT62" s="720"/>
      <c r="AU62" s="710"/>
      <c r="AV62" s="710"/>
      <c r="AW62" s="711"/>
      <c r="AX62" s="41"/>
      <c r="AY62" s="41"/>
      <c r="AZ62" s="41"/>
      <c r="BA62" s="41"/>
      <c r="BB62" s="41"/>
      <c r="BC62" s="41"/>
      <c r="BD62" s="41"/>
      <c r="BE62" s="41"/>
      <c r="BF62" s="41"/>
      <c r="BG62" s="41"/>
      <c r="BH62" s="41"/>
      <c r="BI62" s="41"/>
      <c r="BJ62" s="41"/>
      <c r="BK62" s="41"/>
      <c r="BL62" s="41"/>
      <c r="BM62" s="41"/>
      <c r="BN62" s="41"/>
      <c r="BO62" s="41"/>
      <c r="BP62" s="102" t="s">
        <v>261</v>
      </c>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c r="FV62" s="41"/>
      <c r="FW62" s="41"/>
      <c r="FX62" s="41"/>
      <c r="FY62" s="41"/>
      <c r="FZ62" s="41"/>
      <c r="GA62" s="41"/>
      <c r="GB62" s="41"/>
      <c r="GC62" s="41"/>
      <c r="GD62" s="41"/>
      <c r="GE62" s="41"/>
      <c r="GF62" s="41"/>
      <c r="GG62" s="41"/>
      <c r="GH62" s="41"/>
      <c r="GI62" s="41"/>
      <c r="GJ62" s="41"/>
      <c r="GK62" s="41"/>
      <c r="GL62" s="41"/>
      <c r="GM62" s="41"/>
      <c r="GN62" s="41"/>
      <c r="GO62" s="41"/>
      <c r="GP62" s="41"/>
      <c r="GQ62" s="41"/>
      <c r="GR62" s="41"/>
      <c r="GS62" s="41"/>
      <c r="GT62" s="41"/>
      <c r="GU62" s="41"/>
      <c r="GV62" s="41"/>
      <c r="GW62" s="41"/>
      <c r="GX62" s="41"/>
      <c r="GY62" s="41"/>
      <c r="GZ62" s="41"/>
      <c r="HA62" s="41"/>
      <c r="HB62" s="41"/>
      <c r="HC62" s="41"/>
      <c r="HD62" s="41"/>
      <c r="HE62" s="41"/>
      <c r="HF62" s="41"/>
      <c r="HG62" s="41"/>
      <c r="HH62" s="41"/>
      <c r="HI62" s="41"/>
      <c r="HJ62" s="41"/>
      <c r="HK62" s="41"/>
      <c r="HL62" s="41"/>
      <c r="HM62" s="41"/>
      <c r="HN62" s="41"/>
      <c r="HO62" s="41"/>
      <c r="HP62" s="41"/>
      <c r="HQ62" s="41"/>
      <c r="HR62" s="41"/>
      <c r="HS62" s="41"/>
      <c r="HT62" s="41"/>
      <c r="HU62" s="41"/>
      <c r="HV62" s="41"/>
      <c r="HW62" s="41"/>
      <c r="HX62" s="41"/>
      <c r="HY62" s="41"/>
      <c r="HZ62" s="41"/>
      <c r="IA62" s="41"/>
      <c r="IB62" s="41"/>
      <c r="IC62" s="41"/>
    </row>
    <row r="63" spans="1:237">
      <c r="A63" s="662"/>
      <c r="B63" s="663"/>
      <c r="C63" s="663"/>
      <c r="D63" s="705"/>
      <c r="E63" s="705"/>
      <c r="F63" s="705"/>
      <c r="G63" s="705"/>
      <c r="H63" s="705"/>
      <c r="I63" s="705"/>
      <c r="J63" s="705"/>
      <c r="K63" s="705"/>
      <c r="L63" s="705"/>
      <c r="M63" s="705"/>
      <c r="N63" s="705"/>
      <c r="O63" s="705"/>
      <c r="P63" s="705"/>
      <c r="Q63" s="705"/>
      <c r="R63" s="705"/>
      <c r="S63" s="705"/>
      <c r="T63" s="705"/>
      <c r="U63" s="705"/>
      <c r="V63" s="705"/>
      <c r="W63" s="705"/>
      <c r="X63" s="705"/>
      <c r="Y63" s="705"/>
      <c r="Z63" s="705"/>
      <c r="AA63" s="705"/>
      <c r="AB63" s="705"/>
      <c r="AC63" s="705"/>
      <c r="AD63" s="705"/>
      <c r="AE63" s="705"/>
      <c r="AF63" s="705"/>
      <c r="AG63" s="705"/>
      <c r="AH63" s="705"/>
      <c r="AI63" s="705"/>
      <c r="AJ63" s="705"/>
      <c r="AK63" s="705"/>
      <c r="AL63" s="705"/>
      <c r="AM63" s="705"/>
      <c r="AN63" s="705"/>
      <c r="AO63" s="705"/>
      <c r="AP63" s="705"/>
      <c r="AQ63" s="705"/>
      <c r="AR63" s="705"/>
      <c r="AS63" s="705"/>
      <c r="AT63" s="705"/>
      <c r="AU63" s="710"/>
      <c r="AV63" s="710"/>
      <c r="AW63" s="711"/>
      <c r="AX63" s="41"/>
      <c r="AY63" s="41"/>
      <c r="AZ63" s="41"/>
      <c r="BA63" s="41"/>
      <c r="BB63" s="41"/>
      <c r="BC63" s="41"/>
      <c r="BD63" s="41"/>
      <c r="BE63" s="41"/>
      <c r="BF63" s="41"/>
      <c r="BG63" s="41"/>
      <c r="BH63" s="41"/>
      <c r="BI63" s="41"/>
      <c r="BJ63" s="41"/>
      <c r="BK63" s="41"/>
      <c r="BL63" s="41"/>
      <c r="BM63" s="41"/>
      <c r="BN63" s="41"/>
      <c r="BO63" s="41"/>
      <c r="BP63" s="102" t="s">
        <v>266</v>
      </c>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41"/>
      <c r="GB63" s="41"/>
      <c r="GC63" s="41"/>
      <c r="GD63" s="41"/>
      <c r="GE63" s="41"/>
      <c r="GF63" s="41"/>
      <c r="GG63" s="41"/>
      <c r="GH63" s="41"/>
      <c r="GI63" s="41"/>
      <c r="GJ63" s="41"/>
      <c r="GK63" s="41"/>
      <c r="GL63" s="41"/>
      <c r="GM63" s="41"/>
      <c r="GN63" s="41"/>
      <c r="GO63" s="41"/>
      <c r="GP63" s="41"/>
      <c r="GQ63" s="41"/>
      <c r="GR63" s="41"/>
      <c r="GS63" s="41"/>
      <c r="GT63" s="41"/>
      <c r="GU63" s="41"/>
      <c r="GV63" s="41"/>
      <c r="GW63" s="41"/>
      <c r="GX63" s="41"/>
      <c r="GY63" s="41"/>
      <c r="GZ63" s="41"/>
      <c r="HA63" s="41"/>
      <c r="HB63" s="41"/>
      <c r="HC63" s="41"/>
      <c r="HD63" s="41"/>
      <c r="HE63" s="41"/>
      <c r="HF63" s="41"/>
      <c r="HG63" s="41"/>
      <c r="HH63" s="41"/>
      <c r="HI63" s="41"/>
      <c r="HJ63" s="41"/>
      <c r="HK63" s="41"/>
      <c r="HL63" s="41"/>
      <c r="HM63" s="41"/>
      <c r="HN63" s="41"/>
      <c r="HO63" s="41"/>
      <c r="HP63" s="41"/>
      <c r="HQ63" s="41"/>
      <c r="HR63" s="41"/>
      <c r="HS63" s="41"/>
      <c r="HT63" s="41"/>
      <c r="HU63" s="41"/>
      <c r="HV63" s="41"/>
      <c r="HW63" s="41"/>
      <c r="HX63" s="41"/>
      <c r="HY63" s="41"/>
      <c r="HZ63" s="41"/>
      <c r="IA63" s="41"/>
      <c r="IB63" s="41"/>
      <c r="IC63" s="41"/>
    </row>
    <row r="64" spans="1:237">
      <c r="A64" s="662"/>
      <c r="B64" s="663"/>
      <c r="C64" s="663"/>
      <c r="D64" s="705" t="s">
        <v>325</v>
      </c>
      <c r="E64" s="705"/>
      <c r="F64" s="705"/>
      <c r="G64" s="705"/>
      <c r="H64" s="705"/>
      <c r="I64" s="705"/>
      <c r="J64" s="705"/>
      <c r="K64" s="705"/>
      <c r="L64" s="705"/>
      <c r="M64" s="705"/>
      <c r="N64" s="705"/>
      <c r="O64" s="705"/>
      <c r="P64" s="705"/>
      <c r="Q64" s="705"/>
      <c r="R64" s="705"/>
      <c r="S64" s="705"/>
      <c r="T64" s="705"/>
      <c r="U64" s="705"/>
      <c r="V64" s="705"/>
      <c r="W64" s="705"/>
      <c r="X64" s="705"/>
      <c r="Y64" s="705"/>
      <c r="Z64" s="705"/>
      <c r="AA64" s="705"/>
      <c r="AB64" s="705"/>
      <c r="AC64" s="705"/>
      <c r="AD64" s="705"/>
      <c r="AE64" s="705"/>
      <c r="AF64" s="705"/>
      <c r="AG64" s="705"/>
      <c r="AH64" s="705"/>
      <c r="AI64" s="705"/>
      <c r="AJ64" s="705"/>
      <c r="AK64" s="705"/>
      <c r="AL64" s="705"/>
      <c r="AM64" s="705"/>
      <c r="AN64" s="705"/>
      <c r="AO64" s="705"/>
      <c r="AP64" s="705"/>
      <c r="AQ64" s="705"/>
      <c r="AR64" s="705"/>
      <c r="AS64" s="705"/>
      <c r="AT64" s="705"/>
      <c r="AU64" s="710"/>
      <c r="AV64" s="710"/>
      <c r="AW64" s="711"/>
      <c r="AX64" s="41"/>
      <c r="AY64" s="41"/>
      <c r="AZ64" s="41"/>
      <c r="BA64" s="41"/>
      <c r="BB64" s="41"/>
      <c r="BC64" s="41"/>
      <c r="BD64" s="41"/>
      <c r="BE64" s="41"/>
      <c r="BF64" s="41"/>
      <c r="BG64" s="41"/>
      <c r="BH64" s="41"/>
      <c r="BI64" s="41"/>
      <c r="BJ64" s="41"/>
      <c r="BK64" s="41"/>
      <c r="BL64" s="41"/>
      <c r="BM64" s="41"/>
      <c r="BN64" s="41"/>
      <c r="BO64" s="41"/>
      <c r="BP64" s="102" t="s">
        <v>269</v>
      </c>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41"/>
      <c r="GB64" s="41"/>
      <c r="GC64" s="41"/>
      <c r="GD64" s="41"/>
      <c r="GE64" s="41"/>
      <c r="GF64" s="41"/>
      <c r="GG64" s="41"/>
      <c r="GH64" s="41"/>
      <c r="GI64" s="41"/>
      <c r="GJ64" s="41"/>
      <c r="GK64" s="41"/>
      <c r="GL64" s="41"/>
      <c r="GM64" s="41"/>
      <c r="GN64" s="41"/>
      <c r="GO64" s="41"/>
      <c r="GP64" s="41"/>
      <c r="GQ64" s="41"/>
      <c r="GR64" s="41"/>
      <c r="GS64" s="41"/>
      <c r="GT64" s="41"/>
      <c r="GU64" s="41"/>
      <c r="GV64" s="41"/>
      <c r="GW64" s="41"/>
      <c r="GX64" s="41"/>
      <c r="GY64" s="41"/>
      <c r="GZ64" s="41"/>
      <c r="HA64" s="41"/>
      <c r="HB64" s="41"/>
      <c r="HC64" s="41"/>
      <c r="HD64" s="41"/>
      <c r="HE64" s="41"/>
      <c r="HF64" s="41"/>
      <c r="HG64" s="41"/>
      <c r="HH64" s="41"/>
      <c r="HI64" s="41"/>
      <c r="HJ64" s="41"/>
      <c r="HK64" s="41"/>
      <c r="HL64" s="41"/>
      <c r="HM64" s="41"/>
      <c r="HN64" s="41"/>
      <c r="HO64" s="41"/>
      <c r="HP64" s="41"/>
      <c r="HQ64" s="41"/>
      <c r="HR64" s="41"/>
      <c r="HS64" s="41"/>
      <c r="HT64" s="41"/>
      <c r="HU64" s="41"/>
      <c r="HV64" s="41"/>
      <c r="HW64" s="41"/>
      <c r="HX64" s="41"/>
      <c r="HY64" s="41"/>
      <c r="HZ64" s="41"/>
      <c r="IA64" s="41"/>
      <c r="IB64" s="41"/>
      <c r="IC64" s="41"/>
    </row>
    <row r="65" spans="1:237">
      <c r="A65" s="662"/>
      <c r="B65" s="663"/>
      <c r="C65" s="663"/>
      <c r="D65" s="705"/>
      <c r="E65" s="705"/>
      <c r="F65" s="705"/>
      <c r="G65" s="705"/>
      <c r="H65" s="705"/>
      <c r="I65" s="705"/>
      <c r="J65" s="705"/>
      <c r="K65" s="705"/>
      <c r="L65" s="705"/>
      <c r="M65" s="705"/>
      <c r="N65" s="705"/>
      <c r="O65" s="705"/>
      <c r="P65" s="705"/>
      <c r="Q65" s="705"/>
      <c r="R65" s="705"/>
      <c r="S65" s="705"/>
      <c r="T65" s="705"/>
      <c r="U65" s="705"/>
      <c r="V65" s="705"/>
      <c r="W65" s="705"/>
      <c r="X65" s="705"/>
      <c r="Y65" s="705"/>
      <c r="Z65" s="705"/>
      <c r="AA65" s="705"/>
      <c r="AB65" s="705"/>
      <c r="AC65" s="705"/>
      <c r="AD65" s="705"/>
      <c r="AE65" s="705"/>
      <c r="AF65" s="705"/>
      <c r="AG65" s="705"/>
      <c r="AH65" s="705"/>
      <c r="AI65" s="705"/>
      <c r="AJ65" s="705"/>
      <c r="AK65" s="705"/>
      <c r="AL65" s="705"/>
      <c r="AM65" s="705"/>
      <c r="AN65" s="705"/>
      <c r="AO65" s="705"/>
      <c r="AP65" s="705"/>
      <c r="AQ65" s="705"/>
      <c r="AR65" s="705"/>
      <c r="AS65" s="705"/>
      <c r="AT65" s="705"/>
      <c r="AU65" s="710"/>
      <c r="AV65" s="710"/>
      <c r="AW65" s="711"/>
      <c r="AX65" s="41"/>
      <c r="AY65" s="41"/>
      <c r="AZ65" s="41"/>
      <c r="BA65" s="41"/>
      <c r="BB65" s="41"/>
      <c r="BC65" s="41"/>
      <c r="BD65" s="41"/>
      <c r="BE65" s="41"/>
      <c r="BF65" s="41"/>
      <c r="BG65" s="41"/>
      <c r="BH65" s="41"/>
      <c r="BI65" s="41"/>
      <c r="BJ65" s="41"/>
      <c r="BK65" s="41"/>
      <c r="BL65" s="41"/>
      <c r="BM65" s="41"/>
      <c r="BN65" s="41"/>
      <c r="BO65" s="41"/>
      <c r="BP65" s="102" t="s">
        <v>272</v>
      </c>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row>
    <row r="66" spans="1:237" ht="14.25" customHeight="1">
      <c r="A66" s="662"/>
      <c r="B66" s="663"/>
      <c r="C66" s="663"/>
      <c r="D66" s="663"/>
      <c r="E66" s="663"/>
      <c r="F66" s="663"/>
      <c r="G66" s="663"/>
      <c r="H66" s="663"/>
      <c r="I66" s="663"/>
      <c r="J66" s="746" t="s">
        <v>326</v>
      </c>
      <c r="K66" s="710"/>
      <c r="L66" s="710"/>
      <c r="M66" s="710"/>
      <c r="N66" s="710"/>
      <c r="O66" s="710"/>
      <c r="P66" s="710"/>
      <c r="Q66" s="663"/>
      <c r="R66" s="663"/>
      <c r="S66" s="747" t="s">
        <v>327</v>
      </c>
      <c r="T66" s="747"/>
      <c r="U66" s="747"/>
      <c r="V66" s="747"/>
      <c r="W66" s="747"/>
      <c r="X66" s="747"/>
      <c r="Y66" s="747"/>
      <c r="Z66" s="747"/>
      <c r="AA66" s="747"/>
      <c r="AB66" s="747"/>
      <c r="AC66" s="747"/>
      <c r="AD66" s="663"/>
      <c r="AE66" s="663"/>
      <c r="AF66" s="663"/>
      <c r="AG66" s="663"/>
      <c r="AH66" s="663"/>
      <c r="AI66" s="663"/>
      <c r="AJ66" s="663"/>
      <c r="AK66" s="663"/>
      <c r="AL66" s="663"/>
      <c r="AM66" s="663"/>
      <c r="AN66" s="663"/>
      <c r="AO66" s="663"/>
      <c r="AP66" s="663"/>
      <c r="AQ66" s="663"/>
      <c r="AR66" s="663"/>
      <c r="AS66" s="663"/>
      <c r="AT66" s="663"/>
      <c r="AU66" s="710"/>
      <c r="AV66" s="710"/>
      <c r="AW66" s="711"/>
      <c r="BP66" s="102" t="s">
        <v>274</v>
      </c>
    </row>
    <row r="67" spans="1:237">
      <c r="A67" s="662"/>
      <c r="B67" s="663"/>
      <c r="C67" s="663"/>
      <c r="D67" s="663"/>
      <c r="E67" s="663"/>
      <c r="F67" s="663"/>
      <c r="G67" s="663"/>
      <c r="H67" s="663"/>
      <c r="I67" s="663"/>
      <c r="J67" s="663"/>
      <c r="K67" s="663"/>
      <c r="L67" s="663"/>
      <c r="M67" s="663"/>
      <c r="N67" s="663"/>
      <c r="O67" s="663"/>
      <c r="P67" s="663"/>
      <c r="Q67" s="663"/>
      <c r="R67" s="663"/>
      <c r="S67" s="663"/>
      <c r="T67" s="663"/>
      <c r="U67" s="663"/>
      <c r="V67" s="663"/>
      <c r="W67" s="663"/>
      <c r="X67" s="663"/>
      <c r="Y67" s="663"/>
      <c r="Z67" s="663"/>
      <c r="AA67" s="663"/>
      <c r="AB67" s="663"/>
      <c r="AC67" s="663"/>
      <c r="AD67" s="663"/>
      <c r="AE67" s="663"/>
      <c r="AF67" s="663"/>
      <c r="AG67" s="663"/>
      <c r="AH67" s="663"/>
      <c r="AI67" s="663"/>
      <c r="AJ67" s="663"/>
      <c r="AK67" s="663"/>
      <c r="AL67" s="663"/>
      <c r="AM67" s="663"/>
      <c r="AN67" s="663"/>
      <c r="AO67" s="663"/>
      <c r="AP67" s="663"/>
      <c r="AQ67" s="663"/>
      <c r="AR67" s="663"/>
      <c r="AS67" s="663"/>
      <c r="AT67" s="663"/>
      <c r="AU67" s="710"/>
      <c r="AV67" s="710"/>
      <c r="AW67" s="711"/>
      <c r="BP67" s="102" t="s">
        <v>275</v>
      </c>
    </row>
    <row r="68" spans="1:237" ht="14.25" customHeight="1">
      <c r="A68" s="662"/>
      <c r="B68" s="663"/>
      <c r="C68" s="663"/>
      <c r="D68" s="663"/>
      <c r="E68" s="663"/>
      <c r="F68" s="663"/>
      <c r="G68" s="663"/>
      <c r="H68" s="663"/>
      <c r="I68" s="663"/>
      <c r="J68" s="746"/>
      <c r="K68" s="710"/>
      <c r="L68" s="710"/>
      <c r="M68" s="710"/>
      <c r="N68" s="710"/>
      <c r="O68" s="710"/>
      <c r="P68" s="710"/>
      <c r="Q68" s="663"/>
      <c r="R68" s="663"/>
      <c r="S68" s="747"/>
      <c r="T68" s="747"/>
      <c r="U68" s="747"/>
      <c r="V68" s="747"/>
      <c r="W68" s="747"/>
      <c r="X68" s="747"/>
      <c r="Y68" s="747"/>
      <c r="Z68" s="747"/>
      <c r="AA68" s="747"/>
      <c r="AB68" s="747"/>
      <c r="AC68" s="747"/>
      <c r="AD68" s="663"/>
      <c r="AE68" s="663"/>
      <c r="AF68" s="663"/>
      <c r="AG68" s="663"/>
      <c r="AH68" s="663"/>
      <c r="AI68" s="663"/>
      <c r="AJ68" s="663"/>
      <c r="AK68" s="663"/>
      <c r="AL68" s="663"/>
      <c r="AM68" s="663"/>
      <c r="AN68" s="663"/>
      <c r="AO68" s="663"/>
      <c r="AP68" s="663"/>
      <c r="AQ68" s="663"/>
      <c r="AR68" s="663"/>
      <c r="AS68" s="663"/>
      <c r="AT68" s="663"/>
      <c r="AU68" s="710"/>
      <c r="AV68" s="710"/>
      <c r="AW68" s="711"/>
    </row>
    <row r="69" spans="1:237">
      <c r="A69" s="662"/>
      <c r="B69" s="663"/>
      <c r="C69" s="663"/>
      <c r="D69" s="663"/>
      <c r="E69" s="663"/>
      <c r="F69" s="663"/>
      <c r="G69" s="663"/>
      <c r="H69" s="663"/>
      <c r="I69" s="663"/>
      <c r="J69" s="663"/>
      <c r="K69" s="663"/>
      <c r="L69" s="663"/>
      <c r="M69" s="663"/>
      <c r="N69" s="663"/>
      <c r="O69" s="663"/>
      <c r="P69" s="663"/>
      <c r="Q69" s="663"/>
      <c r="R69" s="663"/>
      <c r="S69" s="663"/>
      <c r="T69" s="663"/>
      <c r="U69" s="663"/>
      <c r="V69" s="663"/>
      <c r="W69" s="663"/>
      <c r="X69" s="663"/>
      <c r="Y69" s="663"/>
      <c r="Z69" s="663"/>
      <c r="AA69" s="663"/>
      <c r="AB69" s="663"/>
      <c r="AC69" s="663"/>
      <c r="AD69" s="663"/>
      <c r="AE69" s="663"/>
      <c r="AF69" s="663"/>
      <c r="AG69" s="663"/>
      <c r="AH69" s="663"/>
      <c r="AI69" s="663"/>
      <c r="AJ69" s="663"/>
      <c r="AK69" s="663"/>
      <c r="AL69" s="663"/>
      <c r="AM69" s="663"/>
      <c r="AN69" s="663"/>
      <c r="AO69" s="663"/>
      <c r="AP69" s="663"/>
      <c r="AQ69" s="663"/>
      <c r="AR69" s="663"/>
      <c r="AS69" s="663"/>
      <c r="AT69" s="663"/>
      <c r="AU69" s="710"/>
      <c r="AV69" s="710"/>
      <c r="AW69" s="711"/>
    </row>
    <row r="70" spans="1:237" ht="13.5" customHeight="1" thickBot="1">
      <c r="A70" s="703"/>
      <c r="B70" s="704"/>
      <c r="C70" s="704"/>
      <c r="D70" s="704"/>
      <c r="E70" s="704"/>
      <c r="F70" s="704"/>
      <c r="G70" s="704"/>
      <c r="H70" s="704"/>
      <c r="I70" s="704"/>
      <c r="J70" s="704"/>
      <c r="K70" s="704"/>
      <c r="L70" s="704"/>
      <c r="M70" s="704"/>
      <c r="N70" s="704"/>
      <c r="O70" s="704"/>
      <c r="P70" s="704"/>
      <c r="Q70" s="704"/>
      <c r="R70" s="704"/>
      <c r="S70" s="704"/>
      <c r="T70" s="704"/>
      <c r="U70" s="704"/>
      <c r="V70" s="704"/>
      <c r="W70" s="704"/>
      <c r="X70" s="704"/>
      <c r="Y70" s="704"/>
      <c r="Z70" s="704"/>
      <c r="AA70" s="704"/>
      <c r="AB70" s="704"/>
      <c r="AC70" s="704"/>
      <c r="AD70" s="704"/>
      <c r="AE70" s="704"/>
      <c r="AF70" s="704"/>
      <c r="AG70" s="704"/>
      <c r="AH70" s="704"/>
      <c r="AI70" s="704"/>
      <c r="AJ70" s="704"/>
      <c r="AK70" s="704"/>
      <c r="AL70" s="704"/>
      <c r="AM70" s="704"/>
      <c r="AN70" s="704"/>
      <c r="AO70" s="704"/>
      <c r="AP70" s="704"/>
      <c r="AQ70" s="704"/>
      <c r="AR70" s="704"/>
      <c r="AS70" s="704"/>
      <c r="AT70" s="704"/>
      <c r="AU70" s="712"/>
      <c r="AV70" s="712"/>
      <c r="AW70" s="713"/>
    </row>
  </sheetData>
  <mergeCells count="112">
    <mergeCell ref="D69:AT70"/>
    <mergeCell ref="D64:AT64"/>
    <mergeCell ref="D65:AT65"/>
    <mergeCell ref="D66:I66"/>
    <mergeCell ref="J66:P66"/>
    <mergeCell ref="Q66:R66"/>
    <mergeCell ref="S66:AC66"/>
    <mergeCell ref="AD66:AT66"/>
    <mergeCell ref="D67:AT67"/>
    <mergeCell ref="D68:I68"/>
    <mergeCell ref="J68:P68"/>
    <mergeCell ref="Q68:R68"/>
    <mergeCell ref="S68:AC68"/>
    <mergeCell ref="AD68:AT68"/>
    <mergeCell ref="D58:T59"/>
    <mergeCell ref="U58:AB59"/>
    <mergeCell ref="AC58:AG58"/>
    <mergeCell ref="AH58:AQ59"/>
    <mergeCell ref="AR58:AT59"/>
    <mergeCell ref="AC59:AG59"/>
    <mergeCell ref="D60:AT60"/>
    <mergeCell ref="D61:AT62"/>
    <mergeCell ref="D63:AT63"/>
    <mergeCell ref="D48:AT49"/>
    <mergeCell ref="D50:AT51"/>
    <mergeCell ref="D52:AT53"/>
    <mergeCell ref="D54:AT55"/>
    <mergeCell ref="D56:T57"/>
    <mergeCell ref="U56:AB57"/>
    <mergeCell ref="AC56:AG57"/>
    <mergeCell ref="AH56:AQ57"/>
    <mergeCell ref="AR56:AT57"/>
    <mergeCell ref="D39:J40"/>
    <mergeCell ref="K39:U40"/>
    <mergeCell ref="V39:AA40"/>
    <mergeCell ref="AB39:AE40"/>
    <mergeCell ref="AF39:AT40"/>
    <mergeCell ref="D41:AT41"/>
    <mergeCell ref="D42:AT43"/>
    <mergeCell ref="D44:AT45"/>
    <mergeCell ref="D46:AT47"/>
    <mergeCell ref="D35:J36"/>
    <mergeCell ref="K35:U36"/>
    <mergeCell ref="V35:AA36"/>
    <mergeCell ref="AB35:AE36"/>
    <mergeCell ref="AF35:AT36"/>
    <mergeCell ref="D37:J38"/>
    <mergeCell ref="K37:U38"/>
    <mergeCell ref="V37:AA38"/>
    <mergeCell ref="AB37:AE38"/>
    <mergeCell ref="AF37:AT38"/>
    <mergeCell ref="I24:N24"/>
    <mergeCell ref="P24:AT24"/>
    <mergeCell ref="D25:AT26"/>
    <mergeCell ref="D27:AT28"/>
    <mergeCell ref="D29:AT30"/>
    <mergeCell ref="D31:AT32"/>
    <mergeCell ref="D33:J34"/>
    <mergeCell ref="K33:U34"/>
    <mergeCell ref="V33:AE34"/>
    <mergeCell ref="AF33:AT34"/>
    <mergeCell ref="I18:N18"/>
    <mergeCell ref="P18:AT18"/>
    <mergeCell ref="I19:N20"/>
    <mergeCell ref="P19:AT20"/>
    <mergeCell ref="I21:N22"/>
    <mergeCell ref="P21:AT22"/>
    <mergeCell ref="I23:N23"/>
    <mergeCell ref="Q23:S23"/>
    <mergeCell ref="U23:X23"/>
    <mergeCell ref="Q17:X17"/>
    <mergeCell ref="A10:AW11"/>
    <mergeCell ref="A12:AW12"/>
    <mergeCell ref="A13:C70"/>
    <mergeCell ref="I13:N14"/>
    <mergeCell ref="O13:Z14"/>
    <mergeCell ref="AA13:AA14"/>
    <mergeCell ref="AB13:AE14"/>
    <mergeCell ref="AF13:AF14"/>
    <mergeCell ref="AG13:AH14"/>
    <mergeCell ref="AI13:AN14"/>
    <mergeCell ref="AO13:AT14"/>
    <mergeCell ref="AU13:AW70"/>
    <mergeCell ref="D15:H24"/>
    <mergeCell ref="I15:N16"/>
    <mergeCell ref="O15:R16"/>
    <mergeCell ref="S15:V16"/>
    <mergeCell ref="W15:Z16"/>
    <mergeCell ref="AA15:AD16"/>
    <mergeCell ref="AE15:AH16"/>
    <mergeCell ref="AI15:AL16"/>
    <mergeCell ref="AM15:AP16"/>
    <mergeCell ref="AQ15:AT16"/>
    <mergeCell ref="I17:N17"/>
    <mergeCell ref="A5:AW5"/>
    <mergeCell ref="A6:AW7"/>
    <mergeCell ref="AH8:AI9"/>
    <mergeCell ref="AJ8:AK9"/>
    <mergeCell ref="AL8:AM9"/>
    <mergeCell ref="AN8:AO9"/>
    <mergeCell ref="AP8:AQ9"/>
    <mergeCell ref="AR8:AS9"/>
    <mergeCell ref="AT8:AU9"/>
    <mergeCell ref="A1:T4"/>
    <mergeCell ref="U1:Z4"/>
    <mergeCell ref="AA1:AE4"/>
    <mergeCell ref="AF1:AI4"/>
    <mergeCell ref="AJ1:AP2"/>
    <mergeCell ref="AQ1:AQ4"/>
    <mergeCell ref="AR1:AW1"/>
    <mergeCell ref="AR2:AW4"/>
    <mergeCell ref="AJ3:AP4"/>
  </mergeCells>
  <phoneticPr fontId="36"/>
  <printOptions horizontalCentered="1" verticalCentered="1"/>
  <pageMargins left="0.19685039370078741" right="0.19685039370078741" top="0.19685039370078741" bottom="0.19685039370078741" header="0.51181102362204722" footer="0.51181102362204722"/>
  <pageSetup paperSize="9" scale="94"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ntry="1" codeName="Sheet3"/>
  <dimension ref="A1:AT79"/>
  <sheetViews>
    <sheetView topLeftCell="A18" zoomScaleNormal="100" workbookViewId="0">
      <selection activeCell="J28" sqref="J28:AT32"/>
    </sheetView>
  </sheetViews>
  <sheetFormatPr defaultColWidth="9" defaultRowHeight="13.5"/>
  <cols>
    <col min="1" max="1" width="0.375" style="12" customWidth="1"/>
    <col min="2" max="8" width="2" style="12" customWidth="1"/>
    <col min="9" max="9" width="0.375" style="12" customWidth="1"/>
    <col min="10" max="60" width="2" style="12" customWidth="1"/>
    <col min="61" max="61" width="9" style="12" customWidth="1"/>
    <col min="62" max="16384" width="9" style="12"/>
  </cols>
  <sheetData>
    <row r="1" spans="1:46" s="15" customFormat="1" ht="10.5" customHeight="1">
      <c r="A1" s="748" t="s">
        <v>337</v>
      </c>
      <c r="B1" s="749"/>
      <c r="C1" s="749"/>
      <c r="D1" s="749"/>
      <c r="E1" s="749"/>
      <c r="F1" s="749"/>
      <c r="G1" s="749"/>
      <c r="H1" s="749"/>
      <c r="I1" s="749"/>
      <c r="J1" s="749"/>
      <c r="K1" s="750"/>
      <c r="L1" s="751" t="s">
        <v>338</v>
      </c>
      <c r="M1" s="752"/>
      <c r="N1" s="752"/>
      <c r="O1" s="752"/>
      <c r="P1" s="752"/>
      <c r="Q1" s="752" t="s">
        <v>339</v>
      </c>
      <c r="R1" s="757"/>
      <c r="S1" s="757"/>
      <c r="T1" s="757"/>
      <c r="U1" s="757"/>
      <c r="V1" s="757"/>
      <c r="W1" s="757"/>
      <c r="X1" s="757"/>
      <c r="Y1" s="757"/>
      <c r="Z1" s="757"/>
      <c r="AA1" s="757"/>
      <c r="AB1" s="757"/>
      <c r="AC1" s="757"/>
      <c r="AD1" s="757"/>
      <c r="AE1" s="757"/>
      <c r="AF1" s="757"/>
      <c r="AG1" s="757"/>
      <c r="AH1" s="757"/>
      <c r="AI1" s="760" t="s">
        <v>340</v>
      </c>
      <c r="AJ1" s="753"/>
      <c r="AK1" s="754"/>
      <c r="AL1" s="754"/>
      <c r="AM1" s="754"/>
      <c r="AN1" s="754"/>
      <c r="AO1" s="754"/>
      <c r="AP1" s="754"/>
      <c r="AQ1" s="754"/>
      <c r="AR1" s="754"/>
      <c r="AS1" s="754"/>
      <c r="AT1" s="754"/>
    </row>
    <row r="2" spans="1:46" s="15" customFormat="1" ht="10.5" customHeight="1">
      <c r="A2" s="763"/>
      <c r="B2" s="764"/>
      <c r="C2" s="764"/>
      <c r="D2" s="764"/>
      <c r="E2" s="764"/>
      <c r="F2" s="764"/>
      <c r="G2" s="764"/>
      <c r="H2" s="764"/>
      <c r="I2" s="764"/>
      <c r="J2" s="764"/>
      <c r="K2" s="765"/>
      <c r="L2" s="753"/>
      <c r="M2" s="754"/>
      <c r="N2" s="754"/>
      <c r="O2" s="754"/>
      <c r="P2" s="754"/>
      <c r="Q2" s="754"/>
      <c r="R2" s="758"/>
      <c r="S2" s="758"/>
      <c r="T2" s="758"/>
      <c r="U2" s="758"/>
      <c r="V2" s="758"/>
      <c r="W2" s="758"/>
      <c r="X2" s="758"/>
      <c r="Y2" s="758"/>
      <c r="Z2" s="758"/>
      <c r="AA2" s="758"/>
      <c r="AB2" s="758"/>
      <c r="AC2" s="758"/>
      <c r="AD2" s="758"/>
      <c r="AE2" s="758"/>
      <c r="AF2" s="758"/>
      <c r="AG2" s="758"/>
      <c r="AH2" s="758"/>
      <c r="AI2" s="761"/>
      <c r="AJ2" s="753"/>
      <c r="AK2" s="754"/>
      <c r="AL2" s="754"/>
      <c r="AM2" s="754"/>
      <c r="AN2" s="754"/>
      <c r="AO2" s="754"/>
      <c r="AP2" s="754"/>
      <c r="AQ2" s="754"/>
      <c r="AR2" s="754"/>
      <c r="AS2" s="754"/>
      <c r="AT2" s="754"/>
    </row>
    <row r="3" spans="1:46" s="15" customFormat="1" ht="5.25" customHeight="1">
      <c r="A3" s="766"/>
      <c r="B3" s="764"/>
      <c r="C3" s="764"/>
      <c r="D3" s="764"/>
      <c r="E3" s="764"/>
      <c r="F3" s="764"/>
      <c r="G3" s="764"/>
      <c r="H3" s="764"/>
      <c r="I3" s="764"/>
      <c r="J3" s="764"/>
      <c r="K3" s="765"/>
      <c r="L3" s="755"/>
      <c r="M3" s="756"/>
      <c r="N3" s="756"/>
      <c r="O3" s="756"/>
      <c r="P3" s="756"/>
      <c r="Q3" s="756"/>
      <c r="R3" s="759"/>
      <c r="S3" s="759"/>
      <c r="T3" s="759"/>
      <c r="U3" s="759"/>
      <c r="V3" s="759"/>
      <c r="W3" s="759"/>
      <c r="X3" s="759"/>
      <c r="Y3" s="759"/>
      <c r="Z3" s="759"/>
      <c r="AA3" s="759"/>
      <c r="AB3" s="759"/>
      <c r="AC3" s="759"/>
      <c r="AD3" s="759"/>
      <c r="AE3" s="759"/>
      <c r="AF3" s="759"/>
      <c r="AG3" s="759"/>
      <c r="AH3" s="759"/>
      <c r="AI3" s="762"/>
      <c r="AJ3" s="753"/>
      <c r="AK3" s="754"/>
      <c r="AL3" s="754"/>
      <c r="AM3" s="754"/>
      <c r="AN3" s="754"/>
      <c r="AO3" s="754"/>
      <c r="AP3" s="754"/>
      <c r="AQ3" s="754"/>
      <c r="AR3" s="754"/>
      <c r="AS3" s="754"/>
      <c r="AT3" s="754"/>
    </row>
    <row r="4" spans="1:46" s="15" customFormat="1" ht="5.25" customHeight="1">
      <c r="A4" s="766"/>
      <c r="B4" s="764"/>
      <c r="C4" s="764"/>
      <c r="D4" s="764"/>
      <c r="E4" s="764"/>
      <c r="F4" s="764"/>
      <c r="G4" s="764"/>
      <c r="H4" s="764"/>
      <c r="I4" s="764"/>
      <c r="J4" s="764"/>
      <c r="K4" s="765"/>
      <c r="L4" s="751" t="s">
        <v>341</v>
      </c>
      <c r="M4" s="752"/>
      <c r="N4" s="752"/>
      <c r="O4" s="752"/>
      <c r="P4" s="752"/>
      <c r="Q4" s="752" t="s">
        <v>339</v>
      </c>
      <c r="R4" s="757"/>
      <c r="S4" s="757"/>
      <c r="T4" s="757"/>
      <c r="U4" s="757"/>
      <c r="V4" s="757"/>
      <c r="W4" s="757"/>
      <c r="X4" s="757"/>
      <c r="Y4" s="757"/>
      <c r="Z4" s="757"/>
      <c r="AA4" s="757"/>
      <c r="AB4" s="757"/>
      <c r="AC4" s="757"/>
      <c r="AD4" s="757"/>
      <c r="AE4" s="757"/>
      <c r="AF4" s="757"/>
      <c r="AG4" s="757"/>
      <c r="AH4" s="757"/>
      <c r="AI4" s="760" t="s">
        <v>340</v>
      </c>
      <c r="AJ4" s="753"/>
      <c r="AK4" s="754"/>
      <c r="AL4" s="754"/>
      <c r="AM4" s="754"/>
      <c r="AN4" s="754"/>
      <c r="AO4" s="754"/>
      <c r="AP4" s="754"/>
      <c r="AQ4" s="754"/>
      <c r="AR4" s="754"/>
      <c r="AS4" s="754"/>
      <c r="AT4" s="754"/>
    </row>
    <row r="5" spans="1:46" s="15" customFormat="1" ht="10.5" customHeight="1">
      <c r="A5" s="766"/>
      <c r="B5" s="764"/>
      <c r="C5" s="764"/>
      <c r="D5" s="764"/>
      <c r="E5" s="764"/>
      <c r="F5" s="764"/>
      <c r="G5" s="764"/>
      <c r="H5" s="764"/>
      <c r="I5" s="764"/>
      <c r="J5" s="764"/>
      <c r="K5" s="765"/>
      <c r="L5" s="753"/>
      <c r="M5" s="754"/>
      <c r="N5" s="754"/>
      <c r="O5" s="754"/>
      <c r="P5" s="754"/>
      <c r="Q5" s="754"/>
      <c r="R5" s="758"/>
      <c r="S5" s="758"/>
      <c r="T5" s="758"/>
      <c r="U5" s="758"/>
      <c r="V5" s="758"/>
      <c r="W5" s="758"/>
      <c r="X5" s="758"/>
      <c r="Y5" s="758"/>
      <c r="Z5" s="758"/>
      <c r="AA5" s="758"/>
      <c r="AB5" s="758"/>
      <c r="AC5" s="758"/>
      <c r="AD5" s="758"/>
      <c r="AE5" s="758"/>
      <c r="AF5" s="758"/>
      <c r="AG5" s="758"/>
      <c r="AH5" s="758"/>
      <c r="AI5" s="761"/>
      <c r="AJ5" s="753"/>
      <c r="AK5" s="754"/>
      <c r="AL5" s="754"/>
      <c r="AM5" s="754"/>
      <c r="AN5" s="754"/>
      <c r="AO5" s="754"/>
      <c r="AP5" s="754"/>
      <c r="AQ5" s="754"/>
      <c r="AR5" s="754"/>
      <c r="AS5" s="754"/>
      <c r="AT5" s="754"/>
    </row>
    <row r="6" spans="1:46" s="15" customFormat="1" ht="10.5" customHeight="1">
      <c r="A6" s="766"/>
      <c r="B6" s="764"/>
      <c r="C6" s="764"/>
      <c r="D6" s="764"/>
      <c r="E6" s="764"/>
      <c r="F6" s="764"/>
      <c r="G6" s="764"/>
      <c r="H6" s="764"/>
      <c r="I6" s="764"/>
      <c r="J6" s="764"/>
      <c r="K6" s="765"/>
      <c r="L6" s="753"/>
      <c r="M6" s="754"/>
      <c r="N6" s="754"/>
      <c r="O6" s="754"/>
      <c r="P6" s="756"/>
      <c r="Q6" s="756"/>
      <c r="R6" s="759"/>
      <c r="S6" s="759"/>
      <c r="T6" s="759"/>
      <c r="U6" s="759"/>
      <c r="V6" s="759"/>
      <c r="W6" s="759"/>
      <c r="X6" s="759"/>
      <c r="Y6" s="759"/>
      <c r="Z6" s="759"/>
      <c r="AA6" s="759"/>
      <c r="AB6" s="759"/>
      <c r="AC6" s="759"/>
      <c r="AD6" s="759"/>
      <c r="AE6" s="759"/>
      <c r="AF6" s="759"/>
      <c r="AG6" s="759"/>
      <c r="AH6" s="759"/>
      <c r="AI6" s="762"/>
      <c r="AJ6" s="753"/>
      <c r="AK6" s="754"/>
      <c r="AL6" s="754"/>
      <c r="AM6" s="754"/>
      <c r="AN6" s="754"/>
      <c r="AO6" s="754"/>
      <c r="AP6" s="754"/>
      <c r="AQ6" s="754"/>
      <c r="AR6" s="754"/>
      <c r="AS6" s="754"/>
      <c r="AT6" s="754"/>
    </row>
    <row r="7" spans="1:46" s="15" customFormat="1" ht="10.5" customHeight="1">
      <c r="A7" s="748" t="s">
        <v>342</v>
      </c>
      <c r="B7" s="749"/>
      <c r="C7" s="749"/>
      <c r="D7" s="749"/>
      <c r="E7" s="749"/>
      <c r="F7" s="749"/>
      <c r="G7" s="749"/>
      <c r="H7" s="749"/>
      <c r="I7" s="749"/>
      <c r="J7" s="749"/>
      <c r="K7" s="749"/>
      <c r="L7" s="749"/>
      <c r="M7" s="749"/>
      <c r="N7" s="749"/>
      <c r="O7" s="750"/>
      <c r="P7" s="748"/>
      <c r="Q7" s="767"/>
      <c r="R7" s="767"/>
      <c r="S7" s="767"/>
      <c r="T7" s="767"/>
      <c r="U7" s="767"/>
      <c r="V7" s="767"/>
      <c r="W7" s="767"/>
      <c r="X7" s="767"/>
      <c r="Y7" s="767"/>
      <c r="Z7" s="767"/>
      <c r="AA7" s="767"/>
      <c r="AB7" s="767"/>
      <c r="AC7" s="768"/>
      <c r="AD7" s="748" t="s">
        <v>343</v>
      </c>
      <c r="AE7" s="767"/>
      <c r="AF7" s="767"/>
      <c r="AG7" s="767"/>
      <c r="AH7" s="767"/>
      <c r="AI7" s="768"/>
      <c r="AJ7" s="753"/>
      <c r="AK7" s="754"/>
      <c r="AL7" s="754"/>
      <c r="AM7" s="754"/>
      <c r="AN7" s="754"/>
      <c r="AO7" s="754"/>
      <c r="AP7" s="754"/>
      <c r="AQ7" s="754"/>
      <c r="AR7" s="754"/>
      <c r="AS7" s="754"/>
      <c r="AT7" s="754"/>
    </row>
    <row r="8" spans="1:46" s="15" customFormat="1" ht="10.5" customHeight="1">
      <c r="A8" s="763"/>
      <c r="B8" s="764"/>
      <c r="C8" s="764"/>
      <c r="D8" s="764"/>
      <c r="E8" s="764"/>
      <c r="F8" s="764"/>
      <c r="G8" s="764"/>
      <c r="H8" s="764"/>
      <c r="I8" s="764"/>
      <c r="J8" s="764"/>
      <c r="K8" s="764"/>
      <c r="L8" s="764"/>
      <c r="M8" s="764"/>
      <c r="N8" s="764"/>
      <c r="O8" s="765"/>
      <c r="P8" s="769"/>
      <c r="Q8" s="770"/>
      <c r="R8" s="770"/>
      <c r="S8" s="770"/>
      <c r="T8" s="770"/>
      <c r="U8" s="770"/>
      <c r="V8" s="770"/>
      <c r="W8" s="770"/>
      <c r="X8" s="770"/>
      <c r="Y8" s="770"/>
      <c r="Z8" s="770"/>
      <c r="AA8" s="770"/>
      <c r="AB8" s="770"/>
      <c r="AC8" s="771"/>
      <c r="AD8" s="751"/>
      <c r="AE8" s="752"/>
      <c r="AF8" s="752"/>
      <c r="AG8" s="752"/>
      <c r="AH8" s="752"/>
      <c r="AI8" s="760"/>
      <c r="AJ8" s="753"/>
      <c r="AK8" s="754"/>
      <c r="AL8" s="754"/>
      <c r="AM8" s="754"/>
      <c r="AN8" s="754"/>
      <c r="AO8" s="754"/>
      <c r="AP8" s="754"/>
      <c r="AQ8" s="754"/>
      <c r="AR8" s="754"/>
      <c r="AS8" s="754"/>
      <c r="AT8" s="754"/>
    </row>
    <row r="9" spans="1:46" s="15" customFormat="1" ht="10.5" customHeight="1">
      <c r="A9" s="766"/>
      <c r="B9" s="764"/>
      <c r="C9" s="764"/>
      <c r="D9" s="764"/>
      <c r="E9" s="764"/>
      <c r="F9" s="764"/>
      <c r="G9" s="764"/>
      <c r="H9" s="764"/>
      <c r="I9" s="764"/>
      <c r="J9" s="764"/>
      <c r="K9" s="764"/>
      <c r="L9" s="764"/>
      <c r="M9" s="764"/>
      <c r="N9" s="764"/>
      <c r="O9" s="765"/>
      <c r="P9" s="772"/>
      <c r="Q9" s="773"/>
      <c r="R9" s="773"/>
      <c r="S9" s="773"/>
      <c r="T9" s="773"/>
      <c r="U9" s="773"/>
      <c r="V9" s="773"/>
      <c r="W9" s="773"/>
      <c r="X9" s="773"/>
      <c r="Y9" s="773"/>
      <c r="Z9" s="773"/>
      <c r="AA9" s="773"/>
      <c r="AB9" s="773"/>
      <c r="AC9" s="774"/>
      <c r="AD9" s="753"/>
      <c r="AE9" s="754"/>
      <c r="AF9" s="754"/>
      <c r="AG9" s="754"/>
      <c r="AH9" s="754"/>
      <c r="AI9" s="761"/>
      <c r="AJ9" s="753"/>
      <c r="AK9" s="754"/>
      <c r="AL9" s="754"/>
      <c r="AM9" s="754"/>
      <c r="AN9" s="754"/>
      <c r="AO9" s="754"/>
      <c r="AP9" s="754"/>
      <c r="AQ9" s="754"/>
      <c r="AR9" s="754"/>
      <c r="AS9" s="754"/>
      <c r="AT9" s="754"/>
    </row>
    <row r="10" spans="1:46" s="15" customFormat="1" ht="10.5" customHeight="1">
      <c r="A10" s="766"/>
      <c r="B10" s="764"/>
      <c r="C10" s="764"/>
      <c r="D10" s="764"/>
      <c r="E10" s="764"/>
      <c r="F10" s="764"/>
      <c r="G10" s="764"/>
      <c r="H10" s="764"/>
      <c r="I10" s="764"/>
      <c r="J10" s="764"/>
      <c r="K10" s="764"/>
      <c r="L10" s="764"/>
      <c r="M10" s="764"/>
      <c r="N10" s="764"/>
      <c r="O10" s="765"/>
      <c r="P10" s="775"/>
      <c r="Q10" s="776"/>
      <c r="R10" s="776"/>
      <c r="S10" s="776"/>
      <c r="T10" s="776"/>
      <c r="U10" s="776"/>
      <c r="V10" s="776"/>
      <c r="W10" s="776"/>
      <c r="X10" s="776"/>
      <c r="Y10" s="776"/>
      <c r="Z10" s="776"/>
      <c r="AA10" s="776"/>
      <c r="AB10" s="776"/>
      <c r="AC10" s="777"/>
      <c r="AD10" s="755"/>
      <c r="AE10" s="756"/>
      <c r="AF10" s="756"/>
      <c r="AG10" s="756"/>
      <c r="AH10" s="756"/>
      <c r="AI10" s="762"/>
      <c r="AJ10" s="753"/>
      <c r="AK10" s="754"/>
      <c r="AL10" s="754"/>
      <c r="AM10" s="754"/>
      <c r="AN10" s="754"/>
      <c r="AO10" s="754"/>
      <c r="AP10" s="754"/>
      <c r="AQ10" s="754"/>
      <c r="AR10" s="754"/>
      <c r="AS10" s="754"/>
      <c r="AT10" s="754"/>
    </row>
    <row r="11" spans="1:46" ht="6" customHeight="1">
      <c r="A11" s="778" t="s">
        <v>344</v>
      </c>
      <c r="B11" s="710"/>
      <c r="C11" s="710"/>
      <c r="D11" s="710"/>
      <c r="E11" s="710"/>
      <c r="F11" s="710"/>
      <c r="G11" s="710"/>
      <c r="H11" s="710"/>
      <c r="I11" s="710"/>
      <c r="J11" s="710"/>
      <c r="K11" s="710"/>
      <c r="L11" s="710"/>
      <c r="M11" s="710"/>
      <c r="N11" s="710"/>
      <c r="O11" s="710"/>
      <c r="P11" s="710"/>
      <c r="Q11" s="710"/>
      <c r="R11" s="710"/>
      <c r="S11" s="710"/>
      <c r="T11" s="710"/>
      <c r="U11" s="710"/>
      <c r="V11" s="710"/>
      <c r="W11" s="710"/>
      <c r="X11" s="710"/>
      <c r="Y11" s="710"/>
      <c r="Z11" s="710"/>
      <c r="AA11" s="710"/>
      <c r="AB11" s="710"/>
      <c r="AC11" s="710"/>
      <c r="AD11" s="710"/>
      <c r="AE11" s="710"/>
      <c r="AF11" s="710"/>
      <c r="AG11" s="710"/>
      <c r="AH11" s="710"/>
      <c r="AI11" s="710"/>
      <c r="AJ11" s="710"/>
      <c r="AK11" s="710"/>
      <c r="AL11" s="710"/>
      <c r="AM11" s="710"/>
      <c r="AN11" s="710"/>
      <c r="AO11" s="710"/>
      <c r="AP11" s="710"/>
      <c r="AQ11" s="710"/>
      <c r="AR11" s="710"/>
      <c r="AS11" s="710"/>
      <c r="AT11" s="710"/>
    </row>
    <row r="12" spans="1:46" ht="6.75" customHeight="1">
      <c r="A12" s="710"/>
      <c r="B12" s="710"/>
      <c r="C12" s="710"/>
      <c r="D12" s="710"/>
      <c r="E12" s="710"/>
      <c r="F12" s="710"/>
      <c r="G12" s="710"/>
      <c r="H12" s="710"/>
      <c r="I12" s="710"/>
      <c r="J12" s="710"/>
      <c r="K12" s="710"/>
      <c r="L12" s="710"/>
      <c r="M12" s="710"/>
      <c r="N12" s="710"/>
      <c r="O12" s="710"/>
      <c r="P12" s="710"/>
      <c r="Q12" s="710"/>
      <c r="R12" s="710"/>
      <c r="S12" s="710"/>
      <c r="T12" s="710"/>
      <c r="U12" s="710"/>
      <c r="V12" s="710"/>
      <c r="W12" s="710"/>
      <c r="X12" s="710"/>
      <c r="Y12" s="710"/>
      <c r="Z12" s="710"/>
      <c r="AA12" s="710"/>
      <c r="AB12" s="710"/>
      <c r="AC12" s="710"/>
      <c r="AD12" s="710"/>
      <c r="AE12" s="710"/>
      <c r="AF12" s="710"/>
      <c r="AG12" s="710"/>
      <c r="AH12" s="710"/>
      <c r="AI12" s="710"/>
      <c r="AJ12" s="710"/>
      <c r="AK12" s="710"/>
      <c r="AL12" s="710"/>
      <c r="AM12" s="710"/>
      <c r="AN12" s="710"/>
      <c r="AO12" s="710"/>
      <c r="AP12" s="710"/>
      <c r="AQ12" s="710"/>
      <c r="AR12" s="710"/>
      <c r="AS12" s="710"/>
      <c r="AT12" s="710"/>
    </row>
    <row r="13" spans="1:46" ht="10.5" customHeight="1">
      <c r="A13" s="710"/>
      <c r="B13" s="710"/>
      <c r="C13" s="710"/>
      <c r="D13" s="710"/>
      <c r="E13" s="710"/>
      <c r="F13" s="710"/>
      <c r="G13" s="710"/>
      <c r="H13" s="710"/>
      <c r="I13" s="710"/>
      <c r="J13" s="710"/>
      <c r="K13" s="710"/>
      <c r="L13" s="710"/>
      <c r="M13" s="710"/>
      <c r="N13" s="710"/>
      <c r="O13" s="710"/>
      <c r="P13" s="710"/>
      <c r="Q13" s="710"/>
      <c r="R13" s="710"/>
      <c r="S13" s="710"/>
      <c r="T13" s="710"/>
      <c r="U13" s="710"/>
      <c r="V13" s="710"/>
      <c r="W13" s="710"/>
      <c r="X13" s="710"/>
      <c r="Y13" s="710"/>
      <c r="Z13" s="710"/>
      <c r="AA13" s="710"/>
      <c r="AB13" s="710"/>
      <c r="AC13" s="710"/>
      <c r="AD13" s="710"/>
      <c r="AE13" s="710"/>
      <c r="AF13" s="710"/>
      <c r="AG13" s="710"/>
      <c r="AH13" s="710"/>
      <c r="AI13" s="710"/>
      <c r="AJ13" s="710"/>
      <c r="AK13" s="710"/>
      <c r="AL13" s="710"/>
      <c r="AM13" s="710"/>
      <c r="AN13" s="710"/>
      <c r="AO13" s="710"/>
      <c r="AP13" s="710"/>
      <c r="AQ13" s="710"/>
      <c r="AR13" s="710"/>
      <c r="AS13" s="710"/>
      <c r="AT13" s="710"/>
    </row>
    <row r="14" spans="1:46" ht="10.5" customHeight="1">
      <c r="A14" s="710"/>
      <c r="B14" s="710"/>
      <c r="C14" s="710"/>
      <c r="D14" s="710"/>
      <c r="E14" s="710"/>
      <c r="F14" s="710"/>
      <c r="G14" s="710"/>
      <c r="H14" s="710"/>
      <c r="I14" s="710"/>
      <c r="J14" s="710"/>
      <c r="K14" s="710"/>
      <c r="L14" s="710"/>
      <c r="M14" s="710"/>
      <c r="N14" s="710"/>
      <c r="O14" s="710"/>
      <c r="P14" s="710"/>
      <c r="Q14" s="710"/>
      <c r="R14" s="710"/>
      <c r="S14" s="710"/>
      <c r="T14" s="710"/>
      <c r="U14" s="710"/>
      <c r="V14" s="710"/>
      <c r="W14" s="710"/>
      <c r="X14" s="710"/>
      <c r="Y14" s="710"/>
      <c r="Z14" s="710"/>
      <c r="AA14" s="710"/>
      <c r="AB14" s="710"/>
      <c r="AC14" s="710"/>
      <c r="AD14" s="710"/>
      <c r="AE14" s="710"/>
      <c r="AF14" s="710"/>
      <c r="AG14" s="710"/>
      <c r="AH14" s="710"/>
      <c r="AI14" s="710"/>
      <c r="AJ14" s="710"/>
      <c r="AK14" s="710"/>
      <c r="AL14" s="710"/>
      <c r="AM14" s="710"/>
      <c r="AN14" s="710"/>
      <c r="AO14" s="710"/>
      <c r="AP14" s="710"/>
      <c r="AQ14" s="710"/>
      <c r="AR14" s="710"/>
      <c r="AS14" s="710"/>
      <c r="AT14" s="710"/>
    </row>
    <row r="15" spans="1:46" ht="6" customHeight="1">
      <c r="A15" s="710"/>
      <c r="B15" s="710"/>
      <c r="C15" s="710"/>
      <c r="D15" s="710"/>
      <c r="E15" s="710"/>
      <c r="F15" s="710"/>
      <c r="G15" s="710"/>
      <c r="H15" s="710"/>
      <c r="I15" s="710"/>
      <c r="J15" s="710"/>
      <c r="K15" s="710"/>
      <c r="L15" s="710"/>
      <c r="M15" s="710"/>
      <c r="N15" s="710"/>
      <c r="O15" s="710"/>
      <c r="P15" s="710"/>
      <c r="Q15" s="710"/>
      <c r="R15" s="710"/>
      <c r="S15" s="710"/>
      <c r="T15" s="710"/>
      <c r="U15" s="710"/>
      <c r="V15" s="710"/>
      <c r="W15" s="710"/>
      <c r="X15" s="710"/>
      <c r="Y15" s="710"/>
      <c r="Z15" s="710"/>
      <c r="AA15" s="710"/>
      <c r="AB15" s="710"/>
      <c r="AC15" s="710"/>
      <c r="AD15" s="710"/>
      <c r="AE15" s="710"/>
      <c r="AF15" s="710"/>
      <c r="AG15" s="710"/>
      <c r="AH15" s="710"/>
      <c r="AI15" s="710"/>
      <c r="AJ15" s="710"/>
      <c r="AK15" s="710"/>
      <c r="AL15" s="710"/>
      <c r="AM15" s="710"/>
      <c r="AN15" s="710"/>
      <c r="AO15" s="710"/>
      <c r="AP15" s="710"/>
      <c r="AQ15" s="710"/>
      <c r="AR15" s="710"/>
      <c r="AS15" s="710"/>
      <c r="AT15" s="710"/>
    </row>
    <row r="16" spans="1:46" ht="6.75" customHeight="1">
      <c r="A16" s="710"/>
      <c r="B16" s="710"/>
      <c r="C16" s="710"/>
      <c r="D16" s="710"/>
      <c r="E16" s="710"/>
      <c r="F16" s="710"/>
      <c r="G16" s="710"/>
      <c r="H16" s="710"/>
      <c r="I16" s="710"/>
      <c r="J16" s="710"/>
      <c r="K16" s="710"/>
      <c r="L16" s="710"/>
      <c r="M16" s="710"/>
      <c r="N16" s="710"/>
      <c r="O16" s="710"/>
      <c r="P16" s="710"/>
      <c r="Q16" s="710"/>
      <c r="R16" s="710"/>
      <c r="S16" s="710"/>
      <c r="T16" s="710"/>
      <c r="U16" s="710"/>
      <c r="V16" s="710"/>
      <c r="W16" s="710"/>
      <c r="X16" s="710"/>
      <c r="Y16" s="710"/>
      <c r="Z16" s="710"/>
      <c r="AA16" s="710"/>
      <c r="AB16" s="710"/>
      <c r="AC16" s="710"/>
      <c r="AD16" s="710"/>
      <c r="AE16" s="710"/>
      <c r="AF16" s="710"/>
      <c r="AG16" s="710"/>
      <c r="AH16" s="710"/>
      <c r="AI16" s="710"/>
      <c r="AJ16" s="710"/>
      <c r="AK16" s="710"/>
      <c r="AL16" s="710"/>
      <c r="AM16" s="710"/>
      <c r="AN16" s="710"/>
      <c r="AO16" s="710"/>
      <c r="AP16" s="710"/>
      <c r="AQ16" s="710"/>
      <c r="AR16" s="710"/>
      <c r="AS16" s="710"/>
      <c r="AT16" s="710"/>
    </row>
    <row r="17" spans="1:46" ht="3.75" customHeight="1">
      <c r="A17" s="710"/>
      <c r="B17" s="710"/>
      <c r="C17" s="710"/>
      <c r="D17" s="710"/>
      <c r="E17" s="710"/>
      <c r="F17" s="710"/>
      <c r="G17" s="710"/>
      <c r="H17" s="710"/>
      <c r="I17" s="710"/>
      <c r="J17" s="710"/>
      <c r="K17" s="710"/>
      <c r="L17" s="710"/>
      <c r="M17" s="710"/>
      <c r="N17" s="710"/>
      <c r="O17" s="710"/>
      <c r="P17" s="710"/>
      <c r="Q17" s="710"/>
      <c r="R17" s="710"/>
      <c r="S17" s="710"/>
      <c r="T17" s="710"/>
      <c r="U17" s="710"/>
      <c r="V17" s="710"/>
      <c r="W17" s="710"/>
      <c r="X17" s="710"/>
      <c r="Y17" s="710"/>
      <c r="Z17" s="710"/>
      <c r="AA17" s="710"/>
      <c r="AB17" s="710"/>
      <c r="AC17" s="710"/>
      <c r="AD17" s="710"/>
      <c r="AE17" s="710"/>
      <c r="AF17" s="710"/>
      <c r="AG17" s="710"/>
      <c r="AH17" s="710"/>
      <c r="AI17" s="710"/>
      <c r="AJ17" s="710"/>
      <c r="AK17" s="710"/>
      <c r="AL17" s="710"/>
      <c r="AM17" s="710"/>
      <c r="AN17" s="710"/>
      <c r="AO17" s="710"/>
      <c r="AP17" s="710"/>
      <c r="AQ17" s="710"/>
      <c r="AR17" s="710"/>
      <c r="AS17" s="710"/>
      <c r="AT17" s="710"/>
    </row>
    <row r="18" spans="1:46" ht="5.25" customHeight="1">
      <c r="A18" s="710"/>
      <c r="B18" s="710"/>
      <c r="C18" s="710"/>
      <c r="D18" s="710"/>
      <c r="E18" s="710"/>
      <c r="F18" s="710"/>
      <c r="G18" s="710"/>
      <c r="H18" s="710"/>
      <c r="I18" s="710"/>
      <c r="J18" s="710"/>
      <c r="K18" s="710"/>
      <c r="L18" s="710"/>
      <c r="M18" s="710"/>
      <c r="N18" s="710"/>
      <c r="O18" s="710"/>
      <c r="P18" s="710"/>
      <c r="Q18" s="710"/>
      <c r="R18" s="710"/>
      <c r="S18" s="710"/>
      <c r="T18" s="710"/>
      <c r="U18" s="710"/>
      <c r="V18" s="710"/>
      <c r="W18" s="710"/>
      <c r="X18" s="710"/>
      <c r="Y18" s="710"/>
      <c r="Z18" s="710"/>
      <c r="AA18" s="710"/>
      <c r="AB18" s="710"/>
      <c r="AC18" s="710"/>
      <c r="AD18" s="710"/>
      <c r="AE18" s="710"/>
      <c r="AF18" s="710"/>
      <c r="AG18" s="710"/>
      <c r="AH18" s="710"/>
      <c r="AI18" s="710"/>
      <c r="AJ18" s="710"/>
      <c r="AK18" s="710"/>
      <c r="AL18" s="710"/>
      <c r="AM18" s="710"/>
      <c r="AN18" s="710"/>
      <c r="AO18" s="710"/>
      <c r="AP18" s="710"/>
      <c r="AQ18" s="710"/>
      <c r="AR18" s="710"/>
      <c r="AS18" s="710"/>
      <c r="AT18" s="710"/>
    </row>
    <row r="19" spans="1:46" s="41" customFormat="1" ht="10.5" customHeight="1">
      <c r="A19" s="779" t="s">
        <v>345</v>
      </c>
      <c r="B19" s="710"/>
      <c r="C19" s="710"/>
      <c r="D19" s="710"/>
      <c r="E19" s="710"/>
      <c r="F19" s="710"/>
      <c r="G19" s="710"/>
      <c r="H19" s="710"/>
      <c r="I19" s="710"/>
      <c r="J19" s="710"/>
      <c r="K19" s="710"/>
      <c r="L19" s="710"/>
      <c r="M19" s="710"/>
      <c r="N19" s="710"/>
      <c r="O19" s="710"/>
      <c r="P19" s="710"/>
      <c r="Q19" s="710"/>
      <c r="R19" s="710"/>
      <c r="S19" s="710"/>
      <c r="T19" s="710"/>
      <c r="U19" s="710"/>
      <c r="V19" s="710"/>
      <c r="W19" s="710"/>
      <c r="X19" s="710"/>
      <c r="Y19" s="710"/>
      <c r="Z19" s="710"/>
      <c r="AA19" s="710"/>
      <c r="AB19" s="710"/>
      <c r="AC19" s="710"/>
      <c r="AD19" s="710"/>
      <c r="AE19" s="710"/>
      <c r="AF19" s="710"/>
      <c r="AG19" s="710"/>
      <c r="AH19" s="710"/>
      <c r="AI19" s="710"/>
      <c r="AJ19" s="710"/>
      <c r="AK19" s="710"/>
      <c r="AL19" s="710"/>
      <c r="AM19" s="710"/>
      <c r="AN19" s="710"/>
      <c r="AO19" s="710"/>
      <c r="AP19" s="710"/>
      <c r="AQ19" s="710"/>
      <c r="AR19" s="710"/>
      <c r="AS19" s="710"/>
      <c r="AT19" s="710"/>
    </row>
    <row r="20" spans="1:46" s="41" customFormat="1" ht="10.5" customHeight="1">
      <c r="A20" s="710"/>
      <c r="B20" s="710"/>
      <c r="C20" s="710"/>
      <c r="D20" s="710"/>
      <c r="E20" s="710"/>
      <c r="F20" s="710"/>
      <c r="G20" s="710"/>
      <c r="H20" s="710"/>
      <c r="I20" s="710"/>
      <c r="J20" s="710"/>
      <c r="K20" s="710"/>
      <c r="L20" s="710"/>
      <c r="M20" s="710"/>
      <c r="N20" s="710"/>
      <c r="O20" s="710"/>
      <c r="P20" s="710"/>
      <c r="Q20" s="710"/>
      <c r="R20" s="710"/>
      <c r="S20" s="710"/>
      <c r="T20" s="710"/>
      <c r="U20" s="710"/>
      <c r="V20" s="710"/>
      <c r="W20" s="710"/>
      <c r="X20" s="710"/>
      <c r="Y20" s="710"/>
      <c r="Z20" s="710"/>
      <c r="AA20" s="710"/>
      <c r="AB20" s="710"/>
      <c r="AC20" s="710"/>
      <c r="AD20" s="710"/>
      <c r="AE20" s="710"/>
      <c r="AF20" s="710"/>
      <c r="AG20" s="710"/>
      <c r="AH20" s="710"/>
      <c r="AI20" s="710"/>
      <c r="AJ20" s="710"/>
      <c r="AK20" s="710"/>
      <c r="AL20" s="710"/>
      <c r="AM20" s="710"/>
      <c r="AN20" s="710"/>
      <c r="AO20" s="710"/>
      <c r="AP20" s="710"/>
      <c r="AQ20" s="710"/>
      <c r="AR20" s="710"/>
      <c r="AS20" s="710"/>
      <c r="AT20" s="710"/>
    </row>
    <row r="21" spans="1:46" s="41" customFormat="1" ht="10.5" customHeight="1">
      <c r="A21" s="780"/>
      <c r="B21" s="780"/>
      <c r="C21" s="780"/>
      <c r="D21" s="780"/>
      <c r="E21" s="780"/>
      <c r="F21" s="780"/>
      <c r="G21" s="780"/>
      <c r="H21" s="780"/>
      <c r="I21" s="780"/>
      <c r="J21" s="780"/>
      <c r="K21" s="780"/>
      <c r="L21" s="780"/>
      <c r="M21" s="780"/>
      <c r="N21" s="780"/>
      <c r="O21" s="780"/>
      <c r="P21" s="780"/>
      <c r="Q21" s="780"/>
      <c r="R21" s="780"/>
      <c r="S21" s="780"/>
      <c r="T21" s="780"/>
      <c r="U21" s="780"/>
      <c r="V21" s="780"/>
      <c r="W21" s="780"/>
      <c r="X21" s="780"/>
      <c r="Y21" s="780"/>
      <c r="Z21" s="780"/>
      <c r="AA21" s="780"/>
      <c r="AB21" s="780"/>
      <c r="AC21" s="780"/>
      <c r="AD21" s="780"/>
      <c r="AE21" s="780"/>
      <c r="AF21" s="780"/>
      <c r="AG21" s="780"/>
      <c r="AH21" s="780"/>
      <c r="AI21" s="780"/>
      <c r="AJ21" s="780"/>
      <c r="AK21" s="780"/>
      <c r="AL21" s="780"/>
      <c r="AM21" s="780"/>
      <c r="AN21" s="780"/>
      <c r="AO21" s="780"/>
      <c r="AP21" s="780"/>
      <c r="AQ21" s="780"/>
      <c r="AR21" s="780"/>
      <c r="AS21" s="780"/>
      <c r="AT21" s="780"/>
    </row>
    <row r="22" spans="1:46" s="41" customFormat="1" ht="10.5" customHeight="1">
      <c r="A22" s="779" t="s">
        <v>346</v>
      </c>
      <c r="B22" s="710"/>
      <c r="C22" s="710"/>
      <c r="D22" s="710"/>
      <c r="E22" s="710"/>
      <c r="F22" s="710"/>
      <c r="G22" s="710"/>
      <c r="H22" s="710"/>
      <c r="I22" s="710"/>
      <c r="J22" s="710"/>
      <c r="K22" s="710"/>
      <c r="L22" s="710"/>
      <c r="M22" s="710"/>
      <c r="N22" s="710"/>
      <c r="O22" s="710"/>
      <c r="P22" s="710"/>
      <c r="Q22" s="710"/>
      <c r="R22" s="710"/>
      <c r="S22" s="710"/>
      <c r="T22" s="710"/>
      <c r="U22" s="710"/>
      <c r="V22" s="710"/>
      <c r="W22" s="710"/>
      <c r="X22" s="710"/>
      <c r="Y22" s="710"/>
      <c r="Z22" s="710"/>
      <c r="AA22" s="710"/>
      <c r="AB22" s="710"/>
      <c r="AC22" s="710"/>
      <c r="AD22" s="710"/>
      <c r="AE22" s="710"/>
      <c r="AF22" s="710"/>
      <c r="AG22" s="710"/>
      <c r="AH22" s="710"/>
      <c r="AI22" s="710"/>
      <c r="AJ22" s="710"/>
      <c r="AK22" s="710"/>
      <c r="AL22" s="710"/>
      <c r="AM22" s="710"/>
      <c r="AN22" s="710"/>
      <c r="AO22" s="710"/>
      <c r="AP22" s="710"/>
      <c r="AQ22" s="710"/>
      <c r="AR22" s="710"/>
      <c r="AS22" s="710"/>
      <c r="AT22" s="710"/>
    </row>
    <row r="23" spans="1:46" s="41" customFormat="1" ht="10.5" customHeight="1">
      <c r="A23" s="710"/>
      <c r="B23" s="710"/>
      <c r="C23" s="710"/>
      <c r="D23" s="710"/>
      <c r="E23" s="710"/>
      <c r="F23" s="710"/>
      <c r="G23" s="710"/>
      <c r="H23" s="710"/>
      <c r="I23" s="710"/>
      <c r="J23" s="710"/>
      <c r="K23" s="710"/>
      <c r="L23" s="710"/>
      <c r="M23" s="710"/>
      <c r="N23" s="710"/>
      <c r="O23" s="710"/>
      <c r="P23" s="710"/>
      <c r="Q23" s="710"/>
      <c r="R23" s="710"/>
      <c r="S23" s="710"/>
      <c r="T23" s="710"/>
      <c r="U23" s="710"/>
      <c r="V23" s="710"/>
      <c r="W23" s="710"/>
      <c r="X23" s="710"/>
      <c r="Y23" s="710"/>
      <c r="Z23" s="710"/>
      <c r="AA23" s="710"/>
      <c r="AB23" s="710"/>
      <c r="AC23" s="710"/>
      <c r="AD23" s="710"/>
      <c r="AE23" s="710"/>
      <c r="AF23" s="710"/>
      <c r="AG23" s="710"/>
      <c r="AH23" s="710"/>
      <c r="AI23" s="710"/>
      <c r="AJ23" s="710"/>
      <c r="AK23" s="710"/>
      <c r="AL23" s="710"/>
      <c r="AM23" s="710"/>
      <c r="AN23" s="710"/>
      <c r="AO23" s="710"/>
      <c r="AP23" s="710"/>
      <c r="AQ23" s="710"/>
      <c r="AR23" s="710"/>
      <c r="AS23" s="710"/>
      <c r="AT23" s="710"/>
    </row>
    <row r="24" spans="1:46" s="41" customFormat="1" ht="10.5" customHeight="1">
      <c r="B24" s="781" t="s">
        <v>347</v>
      </c>
      <c r="C24" s="781"/>
      <c r="D24" s="781"/>
      <c r="E24" s="781"/>
      <c r="F24" s="781"/>
      <c r="G24" s="781"/>
      <c r="H24" s="781"/>
      <c r="I24" s="781"/>
      <c r="J24" s="781"/>
      <c r="K24" s="781"/>
      <c r="L24" s="781"/>
      <c r="M24" s="781"/>
      <c r="N24" s="781"/>
      <c r="O24" s="781"/>
      <c r="P24" s="781"/>
      <c r="Q24" s="781"/>
      <c r="R24" s="781"/>
      <c r="S24" s="781"/>
      <c r="T24" s="781"/>
      <c r="U24" s="781"/>
      <c r="V24" s="781"/>
      <c r="W24" s="781"/>
      <c r="X24" s="781"/>
      <c r="Y24" s="781"/>
      <c r="Z24" s="781"/>
      <c r="AA24" s="781"/>
      <c r="AB24" s="781"/>
      <c r="AC24" s="781"/>
      <c r="AD24" s="1"/>
      <c r="AE24" s="1"/>
      <c r="AF24" s="1"/>
      <c r="AG24" s="696" t="s">
        <v>348</v>
      </c>
      <c r="AH24" s="696"/>
      <c r="AI24" s="782">
        <f>'01.入会申込書'!AP25</f>
        <v>0</v>
      </c>
      <c r="AJ24" s="782"/>
      <c r="AK24" s="696" t="s">
        <v>282</v>
      </c>
      <c r="AL24" s="696"/>
      <c r="AM24" s="782">
        <f>'01.入会申込書'!AT25</f>
        <v>0</v>
      </c>
      <c r="AN24" s="782"/>
      <c r="AO24" s="696" t="s">
        <v>283</v>
      </c>
      <c r="AP24" s="696"/>
      <c r="AQ24" s="782">
        <f>'01.入会申込書'!AX25</f>
        <v>0</v>
      </c>
      <c r="AR24" s="782"/>
      <c r="AS24" s="696" t="s">
        <v>284</v>
      </c>
      <c r="AT24" s="696"/>
    </row>
    <row r="25" spans="1:46" s="41" customFormat="1" ht="10.5" customHeight="1">
      <c r="A25" s="12"/>
      <c r="B25" s="781"/>
      <c r="C25" s="781"/>
      <c r="D25" s="781"/>
      <c r="E25" s="781"/>
      <c r="F25" s="781"/>
      <c r="G25" s="781"/>
      <c r="H25" s="781"/>
      <c r="I25" s="781"/>
      <c r="J25" s="781"/>
      <c r="K25" s="781"/>
      <c r="L25" s="781"/>
      <c r="M25" s="781"/>
      <c r="N25" s="781"/>
      <c r="O25" s="781"/>
      <c r="P25" s="781"/>
      <c r="Q25" s="781"/>
      <c r="R25" s="781"/>
      <c r="S25" s="781"/>
      <c r="T25" s="781"/>
      <c r="U25" s="781"/>
      <c r="V25" s="781"/>
      <c r="W25" s="781"/>
      <c r="X25" s="781"/>
      <c r="Y25" s="781"/>
      <c r="Z25" s="781"/>
      <c r="AA25" s="781"/>
      <c r="AB25" s="781"/>
      <c r="AC25" s="781"/>
      <c r="AD25" s="1"/>
      <c r="AE25" s="1"/>
      <c r="AF25" s="1"/>
      <c r="AG25" s="696"/>
      <c r="AH25" s="696"/>
      <c r="AI25" s="782"/>
      <c r="AJ25" s="782"/>
      <c r="AK25" s="696"/>
      <c r="AL25" s="696"/>
      <c r="AM25" s="782"/>
      <c r="AN25" s="782"/>
      <c r="AO25" s="696"/>
      <c r="AP25" s="696"/>
      <c r="AQ25" s="782"/>
      <c r="AR25" s="782"/>
      <c r="AS25" s="696"/>
      <c r="AT25" s="696"/>
    </row>
    <row r="26" spans="1:46" s="41" customFormat="1" ht="7.5" customHeight="1">
      <c r="A26" s="783"/>
      <c r="B26" s="780"/>
      <c r="C26" s="780"/>
      <c r="D26" s="780"/>
      <c r="E26" s="780"/>
      <c r="F26" s="780"/>
      <c r="G26" s="780"/>
      <c r="H26" s="780"/>
      <c r="I26" s="780"/>
      <c r="J26" s="780"/>
      <c r="K26" s="780"/>
      <c r="L26" s="780"/>
      <c r="M26" s="780"/>
      <c r="N26" s="780"/>
      <c r="O26" s="780"/>
      <c r="P26" s="780"/>
      <c r="Q26" s="780"/>
      <c r="R26" s="780"/>
      <c r="S26" s="780"/>
      <c r="T26" s="780"/>
      <c r="U26" s="780"/>
      <c r="V26" s="780"/>
      <c r="W26" s="780"/>
      <c r="X26" s="780"/>
      <c r="Y26" s="780"/>
      <c r="Z26" s="780"/>
      <c r="AA26" s="780"/>
      <c r="AB26" s="780"/>
      <c r="AC26" s="780"/>
      <c r="AD26" s="780"/>
      <c r="AE26" s="780"/>
      <c r="AF26" s="780"/>
      <c r="AG26" s="780"/>
      <c r="AH26" s="780"/>
      <c r="AI26" s="780"/>
      <c r="AJ26" s="780"/>
      <c r="AK26" s="780"/>
      <c r="AL26" s="780"/>
      <c r="AM26" s="780"/>
      <c r="AN26" s="780"/>
      <c r="AO26" s="780"/>
      <c r="AP26" s="780"/>
      <c r="AQ26" s="780"/>
      <c r="AR26" s="780"/>
      <c r="AS26" s="780"/>
      <c r="AT26" s="780"/>
    </row>
    <row r="27" spans="1:46" s="41" customFormat="1" ht="11.25" customHeight="1">
      <c r="A27" s="784"/>
      <c r="B27" s="787"/>
      <c r="C27" s="787"/>
      <c r="D27" s="787"/>
      <c r="E27" s="788" t="s">
        <v>349</v>
      </c>
      <c r="F27" s="789"/>
      <c r="G27" s="789"/>
      <c r="H27" s="789"/>
      <c r="I27" s="134"/>
      <c r="J27" s="790" t="str">
        <f>'01.入会申込書'!M33</f>
        <v/>
      </c>
      <c r="K27" s="791"/>
      <c r="L27" s="791"/>
      <c r="M27" s="791"/>
      <c r="N27" s="791"/>
      <c r="O27" s="791"/>
      <c r="P27" s="791"/>
      <c r="Q27" s="791"/>
      <c r="R27" s="791"/>
      <c r="S27" s="791"/>
      <c r="T27" s="791"/>
      <c r="U27" s="791"/>
      <c r="V27" s="791"/>
      <c r="W27" s="791"/>
      <c r="X27" s="791"/>
      <c r="Y27" s="791"/>
      <c r="Z27" s="791"/>
      <c r="AA27" s="791"/>
      <c r="AB27" s="791"/>
      <c r="AC27" s="791"/>
      <c r="AD27" s="791"/>
      <c r="AE27" s="791"/>
      <c r="AF27" s="791"/>
      <c r="AG27" s="791"/>
      <c r="AH27" s="791"/>
      <c r="AI27" s="791"/>
      <c r="AJ27" s="791"/>
      <c r="AK27" s="791"/>
      <c r="AL27" s="791"/>
      <c r="AM27" s="791"/>
      <c r="AN27" s="791"/>
      <c r="AO27" s="791"/>
      <c r="AP27" s="791"/>
      <c r="AQ27" s="791"/>
      <c r="AR27" s="791"/>
      <c r="AS27" s="791"/>
      <c r="AT27" s="792"/>
    </row>
    <row r="28" spans="1:46" s="41" customFormat="1" ht="11.25" customHeight="1">
      <c r="A28" s="785"/>
      <c r="B28" s="746" t="s">
        <v>350</v>
      </c>
      <c r="C28" s="746"/>
      <c r="D28" s="746"/>
      <c r="E28" s="746"/>
      <c r="F28" s="746"/>
      <c r="G28" s="746"/>
      <c r="H28" s="746"/>
      <c r="I28" s="794"/>
      <c r="J28" s="796">
        <f>'01.入会申込書'!M35</f>
        <v>0</v>
      </c>
      <c r="K28" s="797"/>
      <c r="L28" s="797"/>
      <c r="M28" s="797"/>
      <c r="N28" s="797"/>
      <c r="O28" s="797"/>
      <c r="P28" s="797"/>
      <c r="Q28" s="797"/>
      <c r="R28" s="797"/>
      <c r="S28" s="797"/>
      <c r="T28" s="797"/>
      <c r="U28" s="797"/>
      <c r="V28" s="797"/>
      <c r="W28" s="797"/>
      <c r="X28" s="797"/>
      <c r="Y28" s="797"/>
      <c r="Z28" s="797"/>
      <c r="AA28" s="797"/>
      <c r="AB28" s="797"/>
      <c r="AC28" s="797"/>
      <c r="AD28" s="797"/>
      <c r="AE28" s="797"/>
      <c r="AF28" s="797"/>
      <c r="AG28" s="797"/>
      <c r="AH28" s="797"/>
      <c r="AI28" s="797"/>
      <c r="AJ28" s="797"/>
      <c r="AK28" s="797"/>
      <c r="AL28" s="797"/>
      <c r="AM28" s="797"/>
      <c r="AN28" s="797"/>
      <c r="AO28" s="797"/>
      <c r="AP28" s="797"/>
      <c r="AQ28" s="797"/>
      <c r="AR28" s="797"/>
      <c r="AS28" s="797"/>
      <c r="AT28" s="798"/>
    </row>
    <row r="29" spans="1:46" s="41" customFormat="1" ht="11.25" customHeight="1">
      <c r="A29" s="785"/>
      <c r="B29" s="746"/>
      <c r="C29" s="746"/>
      <c r="D29" s="746"/>
      <c r="E29" s="746"/>
      <c r="F29" s="746"/>
      <c r="G29" s="746"/>
      <c r="H29" s="746"/>
      <c r="I29" s="795"/>
      <c r="J29" s="799"/>
      <c r="K29" s="800"/>
      <c r="L29" s="800"/>
      <c r="M29" s="800"/>
      <c r="N29" s="800"/>
      <c r="O29" s="800"/>
      <c r="P29" s="800"/>
      <c r="Q29" s="800"/>
      <c r="R29" s="800"/>
      <c r="S29" s="800"/>
      <c r="T29" s="800"/>
      <c r="U29" s="800"/>
      <c r="V29" s="800"/>
      <c r="W29" s="800"/>
      <c r="X29" s="800"/>
      <c r="Y29" s="800"/>
      <c r="Z29" s="800"/>
      <c r="AA29" s="800"/>
      <c r="AB29" s="800"/>
      <c r="AC29" s="800"/>
      <c r="AD29" s="800"/>
      <c r="AE29" s="800"/>
      <c r="AF29" s="800"/>
      <c r="AG29" s="800"/>
      <c r="AH29" s="800"/>
      <c r="AI29" s="800"/>
      <c r="AJ29" s="800"/>
      <c r="AK29" s="800"/>
      <c r="AL29" s="800"/>
      <c r="AM29" s="800"/>
      <c r="AN29" s="800"/>
      <c r="AO29" s="800"/>
      <c r="AP29" s="800"/>
      <c r="AQ29" s="800"/>
      <c r="AR29" s="800"/>
      <c r="AS29" s="800"/>
      <c r="AT29" s="801"/>
    </row>
    <row r="30" spans="1:46" s="41" customFormat="1" ht="11.25" customHeight="1">
      <c r="A30" s="785"/>
      <c r="B30" s="746"/>
      <c r="C30" s="746"/>
      <c r="D30" s="746"/>
      <c r="E30" s="746"/>
      <c r="F30" s="746"/>
      <c r="G30" s="746"/>
      <c r="H30" s="746"/>
      <c r="I30" s="795"/>
      <c r="J30" s="799"/>
      <c r="K30" s="800"/>
      <c r="L30" s="800"/>
      <c r="M30" s="800"/>
      <c r="N30" s="800"/>
      <c r="O30" s="800"/>
      <c r="P30" s="800"/>
      <c r="Q30" s="800"/>
      <c r="R30" s="800"/>
      <c r="S30" s="800"/>
      <c r="T30" s="800"/>
      <c r="U30" s="800"/>
      <c r="V30" s="800"/>
      <c r="W30" s="800"/>
      <c r="X30" s="800"/>
      <c r="Y30" s="800"/>
      <c r="Z30" s="800"/>
      <c r="AA30" s="800"/>
      <c r="AB30" s="800"/>
      <c r="AC30" s="800"/>
      <c r="AD30" s="800"/>
      <c r="AE30" s="800"/>
      <c r="AF30" s="800"/>
      <c r="AG30" s="800"/>
      <c r="AH30" s="800"/>
      <c r="AI30" s="800"/>
      <c r="AJ30" s="800"/>
      <c r="AK30" s="800"/>
      <c r="AL30" s="800"/>
      <c r="AM30" s="800"/>
      <c r="AN30" s="800"/>
      <c r="AO30" s="800"/>
      <c r="AP30" s="800"/>
      <c r="AQ30" s="800"/>
      <c r="AR30" s="800"/>
      <c r="AS30" s="800"/>
      <c r="AT30" s="801"/>
    </row>
    <row r="31" spans="1:46" s="41" customFormat="1" ht="11.25" customHeight="1">
      <c r="A31" s="785"/>
      <c r="B31" s="746"/>
      <c r="C31" s="746"/>
      <c r="D31" s="746"/>
      <c r="E31" s="746"/>
      <c r="F31" s="746"/>
      <c r="G31" s="746"/>
      <c r="H31" s="746"/>
      <c r="I31" s="795"/>
      <c r="J31" s="799"/>
      <c r="K31" s="800"/>
      <c r="L31" s="800"/>
      <c r="M31" s="800"/>
      <c r="N31" s="800"/>
      <c r="O31" s="800"/>
      <c r="P31" s="800"/>
      <c r="Q31" s="800"/>
      <c r="R31" s="800"/>
      <c r="S31" s="800"/>
      <c r="T31" s="800"/>
      <c r="U31" s="800"/>
      <c r="V31" s="800"/>
      <c r="W31" s="800"/>
      <c r="X31" s="800"/>
      <c r="Y31" s="800"/>
      <c r="Z31" s="800"/>
      <c r="AA31" s="800"/>
      <c r="AB31" s="800"/>
      <c r="AC31" s="800"/>
      <c r="AD31" s="800"/>
      <c r="AE31" s="800"/>
      <c r="AF31" s="800"/>
      <c r="AG31" s="800"/>
      <c r="AH31" s="800"/>
      <c r="AI31" s="800"/>
      <c r="AJ31" s="800"/>
      <c r="AK31" s="800"/>
      <c r="AL31" s="800"/>
      <c r="AM31" s="800"/>
      <c r="AN31" s="800"/>
      <c r="AO31" s="800"/>
      <c r="AP31" s="800"/>
      <c r="AQ31" s="800"/>
      <c r="AR31" s="800"/>
      <c r="AS31" s="800"/>
      <c r="AT31" s="801"/>
    </row>
    <row r="32" spans="1:46" s="41" customFormat="1" ht="11.25" customHeight="1">
      <c r="A32" s="786"/>
      <c r="B32" s="793"/>
      <c r="C32" s="793"/>
      <c r="D32" s="793"/>
      <c r="E32" s="793"/>
      <c r="F32" s="793"/>
      <c r="G32" s="793"/>
      <c r="H32" s="793"/>
      <c r="I32" s="726"/>
      <c r="J32" s="802"/>
      <c r="K32" s="803"/>
      <c r="L32" s="803"/>
      <c r="M32" s="803"/>
      <c r="N32" s="803"/>
      <c r="O32" s="803"/>
      <c r="P32" s="803"/>
      <c r="Q32" s="803"/>
      <c r="R32" s="803"/>
      <c r="S32" s="803"/>
      <c r="T32" s="803"/>
      <c r="U32" s="803"/>
      <c r="V32" s="803"/>
      <c r="W32" s="803"/>
      <c r="X32" s="803"/>
      <c r="Y32" s="803"/>
      <c r="Z32" s="803"/>
      <c r="AA32" s="803"/>
      <c r="AB32" s="803"/>
      <c r="AC32" s="803"/>
      <c r="AD32" s="803"/>
      <c r="AE32" s="803"/>
      <c r="AF32" s="803"/>
      <c r="AG32" s="803"/>
      <c r="AH32" s="803"/>
      <c r="AI32" s="803"/>
      <c r="AJ32" s="803"/>
      <c r="AK32" s="803"/>
      <c r="AL32" s="803"/>
      <c r="AM32" s="803"/>
      <c r="AN32" s="803"/>
      <c r="AO32" s="803"/>
      <c r="AP32" s="803"/>
      <c r="AQ32" s="803"/>
      <c r="AR32" s="803"/>
      <c r="AS32" s="803"/>
      <c r="AT32" s="804"/>
    </row>
    <row r="33" spans="1:46" s="41" customFormat="1" ht="11.25" customHeight="1">
      <c r="A33" s="784"/>
      <c r="B33" s="787"/>
      <c r="C33" s="787"/>
      <c r="D33" s="787"/>
      <c r="E33" s="788" t="s">
        <v>349</v>
      </c>
      <c r="F33" s="789"/>
      <c r="G33" s="789"/>
      <c r="H33" s="789"/>
      <c r="I33" s="134"/>
      <c r="J33" s="790" t="str">
        <f>'01.入会申込書'!M45</f>
        <v/>
      </c>
      <c r="K33" s="791"/>
      <c r="L33" s="791"/>
      <c r="M33" s="791"/>
      <c r="N33" s="791"/>
      <c r="O33" s="791"/>
      <c r="P33" s="791"/>
      <c r="Q33" s="791"/>
      <c r="R33" s="791"/>
      <c r="S33" s="791"/>
      <c r="T33" s="791"/>
      <c r="U33" s="791"/>
      <c r="V33" s="791"/>
      <c r="W33" s="791"/>
      <c r="X33" s="791"/>
      <c r="Y33" s="791"/>
      <c r="Z33" s="791"/>
      <c r="AA33" s="792"/>
      <c r="AB33" s="805" t="s">
        <v>351</v>
      </c>
      <c r="AC33" s="806"/>
      <c r="AD33" s="806"/>
      <c r="AE33" s="807"/>
      <c r="AF33" s="811" t="str">
        <f>'01.入会申込書'!AF45</f>
        <v/>
      </c>
      <c r="AG33" s="812"/>
      <c r="AH33" s="812"/>
      <c r="AI33" s="812" t="str">
        <f>'01.入会申込書'!AJ45</f>
        <v/>
      </c>
      <c r="AJ33" s="815"/>
      <c r="AK33" s="787" t="s">
        <v>292</v>
      </c>
      <c r="AL33" s="817"/>
      <c r="AM33" s="812" t="str">
        <f>'01.入会申込書'!AP45</f>
        <v/>
      </c>
      <c r="AN33" s="815"/>
      <c r="AO33" s="787" t="s">
        <v>352</v>
      </c>
      <c r="AP33" s="817"/>
      <c r="AQ33" s="812" t="str">
        <f>'01.入会申込書'!AT45</f>
        <v/>
      </c>
      <c r="AR33" s="815"/>
      <c r="AS33" s="787" t="s">
        <v>353</v>
      </c>
      <c r="AT33" s="794"/>
    </row>
    <row r="34" spans="1:46" s="41" customFormat="1" ht="11.25" customHeight="1">
      <c r="A34" s="785"/>
      <c r="B34" s="746" t="s">
        <v>354</v>
      </c>
      <c r="C34" s="746"/>
      <c r="D34" s="746"/>
      <c r="E34" s="746"/>
      <c r="F34" s="746"/>
      <c r="G34" s="746"/>
      <c r="H34" s="746"/>
      <c r="I34" s="794"/>
      <c r="J34" s="796">
        <f>'01.入会申込書'!M47</f>
        <v>0</v>
      </c>
      <c r="K34" s="797"/>
      <c r="L34" s="797"/>
      <c r="M34" s="797"/>
      <c r="N34" s="797"/>
      <c r="O34" s="797"/>
      <c r="P34" s="797"/>
      <c r="Q34" s="797"/>
      <c r="R34" s="797"/>
      <c r="S34" s="797"/>
      <c r="T34" s="797"/>
      <c r="U34" s="797"/>
      <c r="V34" s="797"/>
      <c r="W34" s="797"/>
      <c r="X34" s="797"/>
      <c r="Y34" s="797"/>
      <c r="Z34" s="797"/>
      <c r="AA34" s="798"/>
      <c r="AB34" s="808"/>
      <c r="AC34" s="809"/>
      <c r="AD34" s="809"/>
      <c r="AE34" s="810"/>
      <c r="AF34" s="813"/>
      <c r="AG34" s="814"/>
      <c r="AH34" s="814"/>
      <c r="AI34" s="816"/>
      <c r="AJ34" s="816"/>
      <c r="AK34" s="780"/>
      <c r="AL34" s="780"/>
      <c r="AM34" s="816"/>
      <c r="AN34" s="816"/>
      <c r="AO34" s="780"/>
      <c r="AP34" s="780"/>
      <c r="AQ34" s="816"/>
      <c r="AR34" s="816"/>
      <c r="AS34" s="705"/>
      <c r="AT34" s="795"/>
    </row>
    <row r="35" spans="1:46" s="41" customFormat="1" ht="11.25" customHeight="1">
      <c r="A35" s="785"/>
      <c r="B35" s="746"/>
      <c r="C35" s="746"/>
      <c r="D35" s="746"/>
      <c r="E35" s="746"/>
      <c r="F35" s="746"/>
      <c r="G35" s="746"/>
      <c r="H35" s="746"/>
      <c r="I35" s="795"/>
      <c r="J35" s="799"/>
      <c r="K35" s="800"/>
      <c r="L35" s="800"/>
      <c r="M35" s="800"/>
      <c r="N35" s="800"/>
      <c r="O35" s="800"/>
      <c r="P35" s="800"/>
      <c r="Q35" s="800"/>
      <c r="R35" s="800"/>
      <c r="S35" s="800"/>
      <c r="T35" s="800"/>
      <c r="U35" s="800"/>
      <c r="V35" s="800"/>
      <c r="W35" s="800"/>
      <c r="X35" s="800"/>
      <c r="Y35" s="800"/>
      <c r="Z35" s="800"/>
      <c r="AA35" s="801"/>
      <c r="AB35" s="808"/>
      <c r="AC35" s="809"/>
      <c r="AD35" s="809"/>
      <c r="AE35" s="810"/>
      <c r="AF35" s="813"/>
      <c r="AG35" s="814"/>
      <c r="AH35" s="814"/>
      <c r="AI35" s="816"/>
      <c r="AJ35" s="816"/>
      <c r="AK35" s="780"/>
      <c r="AL35" s="780"/>
      <c r="AM35" s="816"/>
      <c r="AN35" s="816"/>
      <c r="AO35" s="780"/>
      <c r="AP35" s="780"/>
      <c r="AQ35" s="816"/>
      <c r="AR35" s="816"/>
      <c r="AS35" s="705"/>
      <c r="AT35" s="795"/>
    </row>
    <row r="36" spans="1:46" s="41" customFormat="1" ht="11.25" customHeight="1">
      <c r="A36" s="785"/>
      <c r="B36" s="746"/>
      <c r="C36" s="746"/>
      <c r="D36" s="746"/>
      <c r="E36" s="746"/>
      <c r="F36" s="746"/>
      <c r="G36" s="746"/>
      <c r="H36" s="746"/>
      <c r="I36" s="795"/>
      <c r="J36" s="799"/>
      <c r="K36" s="800"/>
      <c r="L36" s="800"/>
      <c r="M36" s="800"/>
      <c r="N36" s="800"/>
      <c r="O36" s="800"/>
      <c r="P36" s="800"/>
      <c r="Q36" s="800"/>
      <c r="R36" s="800"/>
      <c r="S36" s="800"/>
      <c r="T36" s="800"/>
      <c r="U36" s="800"/>
      <c r="V36" s="800"/>
      <c r="W36" s="800"/>
      <c r="X36" s="800"/>
      <c r="Y36" s="800"/>
      <c r="Z36" s="800"/>
      <c r="AA36" s="801"/>
      <c r="AB36" s="808" t="s">
        <v>355</v>
      </c>
      <c r="AC36" s="809"/>
      <c r="AD36" s="809"/>
      <c r="AE36" s="810"/>
      <c r="AF36" s="813" t="str">
        <f>'01.入会申込書'!AY45</f>
        <v/>
      </c>
      <c r="AG36" s="814"/>
      <c r="AH36" s="814"/>
      <c r="AI36" s="814"/>
      <c r="AJ36" s="814"/>
      <c r="AK36" s="814"/>
      <c r="AL36" s="814"/>
      <c r="AM36" s="814"/>
      <c r="AN36" s="814"/>
      <c r="AO36" s="814"/>
      <c r="AP36" s="814"/>
      <c r="AQ36" s="814"/>
      <c r="AR36" s="814"/>
      <c r="AS36" s="814"/>
      <c r="AT36" s="821"/>
    </row>
    <row r="37" spans="1:46" s="41" customFormat="1" ht="6.75" customHeight="1">
      <c r="A37" s="785"/>
      <c r="B37" s="746"/>
      <c r="C37" s="746"/>
      <c r="D37" s="746"/>
      <c r="E37" s="746"/>
      <c r="F37" s="746"/>
      <c r="G37" s="746"/>
      <c r="H37" s="746"/>
      <c r="I37" s="795"/>
      <c r="J37" s="799"/>
      <c r="K37" s="800"/>
      <c r="L37" s="800"/>
      <c r="M37" s="800"/>
      <c r="N37" s="800"/>
      <c r="O37" s="800"/>
      <c r="P37" s="800"/>
      <c r="Q37" s="800"/>
      <c r="R37" s="800"/>
      <c r="S37" s="800"/>
      <c r="T37" s="800"/>
      <c r="U37" s="800"/>
      <c r="V37" s="800"/>
      <c r="W37" s="800"/>
      <c r="X37" s="800"/>
      <c r="Y37" s="800"/>
      <c r="Z37" s="800"/>
      <c r="AA37" s="801"/>
      <c r="AB37" s="808"/>
      <c r="AC37" s="809"/>
      <c r="AD37" s="809"/>
      <c r="AE37" s="810"/>
      <c r="AF37" s="813"/>
      <c r="AG37" s="814"/>
      <c r="AH37" s="814"/>
      <c r="AI37" s="814"/>
      <c r="AJ37" s="814"/>
      <c r="AK37" s="814"/>
      <c r="AL37" s="814"/>
      <c r="AM37" s="814"/>
      <c r="AN37" s="814"/>
      <c r="AO37" s="814"/>
      <c r="AP37" s="814"/>
      <c r="AQ37" s="814"/>
      <c r="AR37" s="814"/>
      <c r="AS37" s="814"/>
      <c r="AT37" s="821"/>
    </row>
    <row r="38" spans="1:46" s="41" customFormat="1" ht="6" customHeight="1">
      <c r="A38" s="786"/>
      <c r="B38" s="793"/>
      <c r="C38" s="793"/>
      <c r="D38" s="793"/>
      <c r="E38" s="793"/>
      <c r="F38" s="793"/>
      <c r="G38" s="793"/>
      <c r="H38" s="793"/>
      <c r="I38" s="726"/>
      <c r="J38" s="802"/>
      <c r="K38" s="803"/>
      <c r="L38" s="803"/>
      <c r="M38" s="803"/>
      <c r="N38" s="803"/>
      <c r="O38" s="803"/>
      <c r="P38" s="803"/>
      <c r="Q38" s="803"/>
      <c r="R38" s="803"/>
      <c r="S38" s="803"/>
      <c r="T38" s="803"/>
      <c r="U38" s="803"/>
      <c r="V38" s="803"/>
      <c r="W38" s="803"/>
      <c r="X38" s="803"/>
      <c r="Y38" s="803"/>
      <c r="Z38" s="803"/>
      <c r="AA38" s="804"/>
      <c r="AB38" s="818"/>
      <c r="AC38" s="819"/>
      <c r="AD38" s="819"/>
      <c r="AE38" s="820"/>
      <c r="AF38" s="822"/>
      <c r="AG38" s="823"/>
      <c r="AH38" s="823"/>
      <c r="AI38" s="823"/>
      <c r="AJ38" s="823"/>
      <c r="AK38" s="823"/>
      <c r="AL38" s="823"/>
      <c r="AM38" s="823"/>
      <c r="AN38" s="823"/>
      <c r="AO38" s="823"/>
      <c r="AP38" s="823"/>
      <c r="AQ38" s="823"/>
      <c r="AR38" s="823"/>
      <c r="AS38" s="823"/>
      <c r="AT38" s="824"/>
    </row>
    <row r="39" spans="1:46" s="41" customFormat="1" ht="11.25" customHeight="1">
      <c r="A39" s="722"/>
      <c r="B39" s="787"/>
      <c r="C39" s="787"/>
      <c r="D39" s="787"/>
      <c r="E39" s="788" t="s">
        <v>349</v>
      </c>
      <c r="F39" s="789"/>
      <c r="G39" s="789"/>
      <c r="H39" s="789"/>
      <c r="I39" s="134"/>
      <c r="J39" s="826"/>
      <c r="K39" s="827"/>
      <c r="L39" s="827"/>
      <c r="M39" s="827"/>
      <c r="N39" s="827"/>
      <c r="O39" s="827"/>
      <c r="P39" s="827"/>
      <c r="Q39" s="827"/>
      <c r="R39" s="827"/>
      <c r="S39" s="827"/>
      <c r="T39" s="827"/>
      <c r="U39" s="827"/>
      <c r="V39" s="827"/>
      <c r="W39" s="827"/>
      <c r="X39" s="827"/>
      <c r="Y39" s="827"/>
      <c r="Z39" s="827"/>
      <c r="AA39" s="827"/>
      <c r="AB39" s="827"/>
      <c r="AC39" s="827"/>
      <c r="AD39" s="827"/>
      <c r="AE39" s="827"/>
      <c r="AF39" s="827"/>
      <c r="AG39" s="827"/>
      <c r="AH39" s="827"/>
      <c r="AI39" s="827"/>
      <c r="AJ39" s="827"/>
      <c r="AK39" s="827"/>
      <c r="AL39" s="827"/>
      <c r="AM39" s="827"/>
      <c r="AN39" s="827"/>
      <c r="AO39" s="827"/>
      <c r="AP39" s="827"/>
      <c r="AQ39" s="827"/>
      <c r="AR39" s="827"/>
      <c r="AS39" s="827"/>
      <c r="AT39" s="828"/>
    </row>
    <row r="40" spans="1:46" s="41" customFormat="1" ht="11.25" customHeight="1">
      <c r="A40" s="825"/>
      <c r="B40" s="829" t="s">
        <v>356</v>
      </c>
      <c r="C40" s="829"/>
      <c r="D40" s="829"/>
      <c r="E40" s="829"/>
      <c r="F40" s="829"/>
      <c r="G40" s="829"/>
      <c r="H40" s="829"/>
      <c r="I40" s="787"/>
      <c r="J40" s="133" t="s">
        <v>357</v>
      </c>
      <c r="K40" s="832" t="str">
        <f>'01.入会申込書'!O38&amp;""</f>
        <v/>
      </c>
      <c r="L40" s="832"/>
      <c r="M40" s="832"/>
      <c r="N40" s="832"/>
      <c r="O40" s="832"/>
      <c r="P40" s="832"/>
      <c r="Q40" s="832"/>
      <c r="R40" s="832"/>
      <c r="S40" s="832"/>
      <c r="T40" s="832"/>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6"/>
    </row>
    <row r="41" spans="1:46" s="41" customFormat="1" ht="11.25" customHeight="1">
      <c r="A41" s="825"/>
      <c r="B41" s="829"/>
      <c r="C41" s="829"/>
      <c r="D41" s="829"/>
      <c r="E41" s="829"/>
      <c r="F41" s="829"/>
      <c r="G41" s="829"/>
      <c r="H41" s="829"/>
      <c r="I41" s="795"/>
      <c r="J41" s="800">
        <f>'01.入会申込書'!M39</f>
        <v>0</v>
      </c>
      <c r="K41" s="800"/>
      <c r="L41" s="800"/>
      <c r="M41" s="800"/>
      <c r="N41" s="800"/>
      <c r="O41" s="800"/>
      <c r="P41" s="800"/>
      <c r="Q41" s="800"/>
      <c r="R41" s="800"/>
      <c r="S41" s="800"/>
      <c r="T41" s="800"/>
      <c r="U41" s="800"/>
      <c r="V41" s="800"/>
      <c r="W41" s="800"/>
      <c r="X41" s="800"/>
      <c r="Y41" s="800"/>
      <c r="Z41" s="800"/>
      <c r="AA41" s="800"/>
      <c r="AB41" s="800"/>
      <c r="AC41" s="800"/>
      <c r="AD41" s="800"/>
      <c r="AE41" s="800"/>
      <c r="AF41" s="800"/>
      <c r="AG41" s="705" t="s">
        <v>358</v>
      </c>
      <c r="AH41" s="705"/>
      <c r="AI41" s="705"/>
      <c r="AJ41" s="833" t="str">
        <f>'01.入会申込書'!M41&amp;""</f>
        <v/>
      </c>
      <c r="AK41" s="833"/>
      <c r="AL41" s="833"/>
      <c r="AM41" s="833"/>
      <c r="AN41" s="833"/>
      <c r="AO41" s="833"/>
      <c r="AP41" s="833"/>
      <c r="AQ41" s="833"/>
      <c r="AR41" s="833"/>
      <c r="AS41" s="833"/>
      <c r="AT41" s="834"/>
    </row>
    <row r="42" spans="1:46" s="41" customFormat="1" ht="8.25" customHeight="1">
      <c r="A42" s="825"/>
      <c r="B42" s="829"/>
      <c r="C42" s="829"/>
      <c r="D42" s="829"/>
      <c r="E42" s="829"/>
      <c r="F42" s="829"/>
      <c r="G42" s="829"/>
      <c r="H42" s="829"/>
      <c r="I42" s="795"/>
      <c r="J42" s="800"/>
      <c r="K42" s="800"/>
      <c r="L42" s="800"/>
      <c r="M42" s="800"/>
      <c r="N42" s="800"/>
      <c r="O42" s="800"/>
      <c r="P42" s="800"/>
      <c r="Q42" s="800"/>
      <c r="R42" s="800"/>
      <c r="S42" s="800"/>
      <c r="T42" s="800"/>
      <c r="U42" s="800"/>
      <c r="V42" s="800"/>
      <c r="W42" s="800"/>
      <c r="X42" s="800"/>
      <c r="Y42" s="800"/>
      <c r="Z42" s="800"/>
      <c r="AA42" s="800"/>
      <c r="AB42" s="800"/>
      <c r="AC42" s="800"/>
      <c r="AD42" s="800"/>
      <c r="AE42" s="800"/>
      <c r="AF42" s="800"/>
      <c r="AG42" s="705"/>
      <c r="AH42" s="705"/>
      <c r="AI42" s="705"/>
      <c r="AJ42" s="833"/>
      <c r="AK42" s="833"/>
      <c r="AL42" s="833"/>
      <c r="AM42" s="833"/>
      <c r="AN42" s="833"/>
      <c r="AO42" s="833"/>
      <c r="AP42" s="833"/>
      <c r="AQ42" s="833"/>
      <c r="AR42" s="833"/>
      <c r="AS42" s="833"/>
      <c r="AT42" s="834"/>
    </row>
    <row r="43" spans="1:46" s="41" customFormat="1" ht="11.25" customHeight="1">
      <c r="A43" s="825"/>
      <c r="B43" s="830" t="s">
        <v>359</v>
      </c>
      <c r="C43" s="830"/>
      <c r="D43" s="830"/>
      <c r="E43" s="830"/>
      <c r="F43" s="830"/>
      <c r="G43" s="830"/>
      <c r="H43" s="830"/>
      <c r="I43" s="795"/>
      <c r="J43" s="800"/>
      <c r="K43" s="800"/>
      <c r="L43" s="800"/>
      <c r="M43" s="800"/>
      <c r="N43" s="800"/>
      <c r="O43" s="800"/>
      <c r="P43" s="800"/>
      <c r="Q43" s="800"/>
      <c r="R43" s="800"/>
      <c r="S43" s="800"/>
      <c r="T43" s="800"/>
      <c r="U43" s="800"/>
      <c r="V43" s="800"/>
      <c r="W43" s="800"/>
      <c r="X43" s="800"/>
      <c r="Y43" s="800"/>
      <c r="Z43" s="800"/>
      <c r="AA43" s="800"/>
      <c r="AB43" s="800"/>
      <c r="AC43" s="800"/>
      <c r="AD43" s="800"/>
      <c r="AE43" s="800"/>
      <c r="AF43" s="800"/>
      <c r="AG43" s="705" t="s">
        <v>360</v>
      </c>
      <c r="AH43" s="705"/>
      <c r="AI43" s="705"/>
      <c r="AJ43" s="833" t="str">
        <f>'01.入会申込書'!AK41&amp;""</f>
        <v/>
      </c>
      <c r="AK43" s="833"/>
      <c r="AL43" s="833"/>
      <c r="AM43" s="833"/>
      <c r="AN43" s="833"/>
      <c r="AO43" s="833"/>
      <c r="AP43" s="833"/>
      <c r="AQ43" s="833"/>
      <c r="AR43" s="833"/>
      <c r="AS43" s="833"/>
      <c r="AT43" s="834"/>
    </row>
    <row r="44" spans="1:46" s="41" customFormat="1" ht="9" customHeight="1">
      <c r="A44" s="725"/>
      <c r="B44" s="831"/>
      <c r="C44" s="831"/>
      <c r="D44" s="831"/>
      <c r="E44" s="831"/>
      <c r="F44" s="831"/>
      <c r="G44" s="831"/>
      <c r="H44" s="831"/>
      <c r="I44" s="726"/>
      <c r="J44" s="803"/>
      <c r="K44" s="803"/>
      <c r="L44" s="803"/>
      <c r="M44" s="803"/>
      <c r="N44" s="803"/>
      <c r="O44" s="803"/>
      <c r="P44" s="803"/>
      <c r="Q44" s="803"/>
      <c r="R44" s="803"/>
      <c r="S44" s="803"/>
      <c r="T44" s="803"/>
      <c r="U44" s="803"/>
      <c r="V44" s="803"/>
      <c r="W44" s="803"/>
      <c r="X44" s="803"/>
      <c r="Y44" s="803"/>
      <c r="Z44" s="803"/>
      <c r="AA44" s="803"/>
      <c r="AB44" s="803"/>
      <c r="AC44" s="803"/>
      <c r="AD44" s="803"/>
      <c r="AE44" s="803"/>
      <c r="AF44" s="803"/>
      <c r="AG44" s="721"/>
      <c r="AH44" s="721"/>
      <c r="AI44" s="721"/>
      <c r="AJ44" s="835"/>
      <c r="AK44" s="835"/>
      <c r="AL44" s="835"/>
      <c r="AM44" s="835"/>
      <c r="AN44" s="835"/>
      <c r="AO44" s="835"/>
      <c r="AP44" s="835"/>
      <c r="AQ44" s="835"/>
      <c r="AR44" s="835"/>
      <c r="AS44" s="835"/>
      <c r="AT44" s="836"/>
    </row>
    <row r="45" spans="1:46" s="41" customFormat="1" ht="11.25" customHeight="1">
      <c r="A45" s="722"/>
      <c r="B45" s="787"/>
      <c r="C45" s="787"/>
      <c r="D45" s="787"/>
      <c r="E45" s="788" t="s">
        <v>349</v>
      </c>
      <c r="F45" s="789"/>
      <c r="G45" s="789"/>
      <c r="H45" s="789"/>
      <c r="I45" s="137"/>
      <c r="J45" s="826"/>
      <c r="K45" s="827"/>
      <c r="L45" s="827"/>
      <c r="M45" s="827"/>
      <c r="N45" s="827"/>
      <c r="O45" s="827"/>
      <c r="P45" s="827"/>
      <c r="Q45" s="827"/>
      <c r="R45" s="827"/>
      <c r="S45" s="827"/>
      <c r="T45" s="827"/>
      <c r="U45" s="827"/>
      <c r="V45" s="827"/>
      <c r="W45" s="827"/>
      <c r="X45" s="827"/>
      <c r="Y45" s="827"/>
      <c r="Z45" s="827"/>
      <c r="AA45" s="827"/>
      <c r="AB45" s="827"/>
      <c r="AC45" s="827"/>
      <c r="AD45" s="827"/>
      <c r="AE45" s="827"/>
      <c r="AF45" s="827"/>
      <c r="AG45" s="827"/>
      <c r="AH45" s="827"/>
      <c r="AI45" s="827"/>
      <c r="AJ45" s="827"/>
      <c r="AK45" s="827"/>
      <c r="AL45" s="827"/>
      <c r="AM45" s="827"/>
      <c r="AN45" s="827"/>
      <c r="AO45" s="827"/>
      <c r="AP45" s="827"/>
      <c r="AQ45" s="827"/>
      <c r="AR45" s="827"/>
      <c r="AS45" s="827"/>
      <c r="AT45" s="828"/>
    </row>
    <row r="46" spans="1:46" s="41" customFormat="1" ht="11.25" customHeight="1">
      <c r="A46" s="825"/>
      <c r="B46" s="837" t="s">
        <v>361</v>
      </c>
      <c r="C46" s="746"/>
      <c r="D46" s="746"/>
      <c r="E46" s="746"/>
      <c r="F46" s="746"/>
      <c r="G46" s="746"/>
      <c r="H46" s="746"/>
      <c r="I46" s="794"/>
      <c r="J46" s="138" t="s">
        <v>357</v>
      </c>
      <c r="K46" s="723" t="str">
        <f>'01.入会申込書'!O51&amp;""</f>
        <v/>
      </c>
      <c r="L46" s="723"/>
      <c r="M46" s="723"/>
      <c r="N46" s="723"/>
      <c r="O46" s="723"/>
      <c r="P46" s="723"/>
      <c r="Q46" s="723"/>
      <c r="R46" s="723"/>
      <c r="S46" s="723"/>
      <c r="T46" s="723"/>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40"/>
    </row>
    <row r="47" spans="1:46" s="41" customFormat="1" ht="11.25" customHeight="1">
      <c r="A47" s="825"/>
      <c r="B47" s="746"/>
      <c r="C47" s="746"/>
      <c r="D47" s="746"/>
      <c r="E47" s="746"/>
      <c r="F47" s="746"/>
      <c r="G47" s="746"/>
      <c r="H47" s="746"/>
      <c r="I47" s="795"/>
      <c r="J47" s="838" t="str">
        <f>'01.入会申込書'!M52</f>
        <v>　</v>
      </c>
      <c r="K47" s="838"/>
      <c r="L47" s="838"/>
      <c r="M47" s="838"/>
      <c r="N47" s="838"/>
      <c r="O47" s="838"/>
      <c r="P47" s="838"/>
      <c r="Q47" s="838"/>
      <c r="R47" s="838"/>
      <c r="S47" s="838"/>
      <c r="T47" s="838"/>
      <c r="U47" s="838"/>
      <c r="V47" s="838"/>
      <c r="W47" s="838"/>
      <c r="X47" s="838"/>
      <c r="Y47" s="838"/>
      <c r="Z47" s="838"/>
      <c r="AA47" s="838"/>
      <c r="AB47" s="838"/>
      <c r="AC47" s="838"/>
      <c r="AD47" s="838"/>
      <c r="AE47" s="838"/>
      <c r="AF47" s="838"/>
      <c r="AG47" s="105"/>
      <c r="AH47" s="105"/>
      <c r="AI47" s="105"/>
      <c r="AJ47" s="105"/>
      <c r="AK47" s="105"/>
      <c r="AL47" s="105"/>
      <c r="AM47" s="105"/>
      <c r="AN47" s="105"/>
      <c r="AO47" s="105"/>
      <c r="AP47" s="105"/>
      <c r="AQ47" s="105"/>
      <c r="AR47" s="105"/>
      <c r="AS47" s="105"/>
      <c r="AT47" s="141"/>
    </row>
    <row r="48" spans="1:46" s="41" customFormat="1" ht="11.25" customHeight="1">
      <c r="A48" s="825"/>
      <c r="B48" s="746"/>
      <c r="C48" s="746"/>
      <c r="D48" s="746"/>
      <c r="E48" s="746"/>
      <c r="F48" s="746"/>
      <c r="G48" s="746"/>
      <c r="H48" s="746"/>
      <c r="I48" s="795"/>
      <c r="J48" s="838"/>
      <c r="K48" s="838"/>
      <c r="L48" s="838"/>
      <c r="M48" s="838"/>
      <c r="N48" s="838"/>
      <c r="O48" s="838"/>
      <c r="P48" s="838"/>
      <c r="Q48" s="838"/>
      <c r="R48" s="838"/>
      <c r="S48" s="838"/>
      <c r="T48" s="838"/>
      <c r="U48" s="838"/>
      <c r="V48" s="838"/>
      <c r="W48" s="838"/>
      <c r="X48" s="838"/>
      <c r="Y48" s="838"/>
      <c r="Z48" s="838"/>
      <c r="AA48" s="838"/>
      <c r="AB48" s="838"/>
      <c r="AC48" s="838"/>
      <c r="AD48" s="838"/>
      <c r="AE48" s="838"/>
      <c r="AF48" s="838"/>
      <c r="AG48" s="705" t="s">
        <v>358</v>
      </c>
      <c r="AH48" s="705"/>
      <c r="AI48" s="705"/>
      <c r="AJ48" s="833" t="str">
        <f>'01.入会申込書'!AG48&amp;""</f>
        <v/>
      </c>
      <c r="AK48" s="833"/>
      <c r="AL48" s="833"/>
      <c r="AM48" s="833"/>
      <c r="AN48" s="833"/>
      <c r="AO48" s="833"/>
      <c r="AP48" s="833"/>
      <c r="AQ48" s="833"/>
      <c r="AR48" s="833"/>
      <c r="AS48" s="833"/>
      <c r="AT48" s="834"/>
    </row>
    <row r="49" spans="1:46" s="41" customFormat="1" ht="7.5" customHeight="1">
      <c r="A49" s="725"/>
      <c r="B49" s="793"/>
      <c r="C49" s="793"/>
      <c r="D49" s="793"/>
      <c r="E49" s="793"/>
      <c r="F49" s="793"/>
      <c r="G49" s="793"/>
      <c r="H49" s="793"/>
      <c r="I49" s="726"/>
      <c r="J49" s="838"/>
      <c r="K49" s="838"/>
      <c r="L49" s="838"/>
      <c r="M49" s="838"/>
      <c r="N49" s="838"/>
      <c r="O49" s="838"/>
      <c r="P49" s="838"/>
      <c r="Q49" s="838"/>
      <c r="R49" s="838"/>
      <c r="S49" s="838"/>
      <c r="T49" s="838"/>
      <c r="U49" s="838"/>
      <c r="V49" s="838"/>
      <c r="W49" s="838"/>
      <c r="X49" s="838"/>
      <c r="Y49" s="838"/>
      <c r="Z49" s="838"/>
      <c r="AA49" s="838"/>
      <c r="AB49" s="838"/>
      <c r="AC49" s="838"/>
      <c r="AD49" s="838"/>
      <c r="AE49" s="838"/>
      <c r="AF49" s="838"/>
      <c r="AG49" s="721"/>
      <c r="AH49" s="721"/>
      <c r="AI49" s="721"/>
      <c r="AJ49" s="839"/>
      <c r="AK49" s="839"/>
      <c r="AL49" s="839"/>
      <c r="AM49" s="839"/>
      <c r="AN49" s="839"/>
      <c r="AO49" s="839"/>
      <c r="AP49" s="839"/>
      <c r="AQ49" s="839"/>
      <c r="AR49" s="839"/>
      <c r="AS49" s="839"/>
      <c r="AT49" s="840"/>
    </row>
    <row r="50" spans="1:46" s="41" customFormat="1" ht="11.25" customHeight="1">
      <c r="A50" s="784"/>
      <c r="B50" s="841" t="s">
        <v>362</v>
      </c>
      <c r="C50" s="841"/>
      <c r="D50" s="841"/>
      <c r="E50" s="841"/>
      <c r="F50" s="841"/>
      <c r="G50" s="841"/>
      <c r="H50" s="841"/>
      <c r="I50" s="794"/>
      <c r="J50" s="849" t="s">
        <v>363</v>
      </c>
      <c r="K50" s="850"/>
      <c r="L50" s="850"/>
      <c r="M50" s="850"/>
      <c r="N50" s="811" t="str">
        <f>'01.入会申込書'!AE54</f>
        <v/>
      </c>
      <c r="O50" s="812"/>
      <c r="P50" s="812"/>
      <c r="Q50" s="812" t="str">
        <f>'01.入会申込書'!AI54</f>
        <v/>
      </c>
      <c r="R50" s="812"/>
      <c r="S50" s="787" t="s">
        <v>292</v>
      </c>
      <c r="T50" s="787"/>
      <c r="U50" s="812" t="str">
        <f>'01.入会申込書'!AN54</f>
        <v/>
      </c>
      <c r="V50" s="812"/>
      <c r="W50" s="787" t="s">
        <v>352</v>
      </c>
      <c r="X50" s="787"/>
      <c r="Y50" s="812" t="str">
        <f>'01.入会申込書'!AU54</f>
        <v/>
      </c>
      <c r="Z50" s="812"/>
      <c r="AA50" s="787" t="s">
        <v>353</v>
      </c>
      <c r="AB50" s="794"/>
      <c r="AC50" s="863" t="s">
        <v>364</v>
      </c>
      <c r="AD50" s="864"/>
      <c r="AE50" s="865"/>
      <c r="AF50" s="811" t="str">
        <f>'01.入会申込書'!AE56</f>
        <v/>
      </c>
      <c r="AG50" s="812"/>
      <c r="AH50" s="812"/>
      <c r="AI50" s="812" t="str">
        <f>'01.入会申込書'!AI56</f>
        <v/>
      </c>
      <c r="AJ50" s="812"/>
      <c r="AK50" s="787" t="s">
        <v>292</v>
      </c>
      <c r="AL50" s="787"/>
      <c r="AM50" s="812" t="str">
        <f>'01.入会申込書'!AN56</f>
        <v/>
      </c>
      <c r="AN50" s="812"/>
      <c r="AO50" s="787" t="s">
        <v>352</v>
      </c>
      <c r="AP50" s="787"/>
      <c r="AQ50" s="812" t="str">
        <f>'01.入会申込書'!AU56</f>
        <v/>
      </c>
      <c r="AR50" s="812"/>
      <c r="AS50" s="787" t="s">
        <v>353</v>
      </c>
      <c r="AT50" s="794"/>
    </row>
    <row r="51" spans="1:46" s="41" customFormat="1" ht="11.25" customHeight="1">
      <c r="A51" s="785"/>
      <c r="B51" s="746"/>
      <c r="C51" s="746"/>
      <c r="D51" s="746"/>
      <c r="E51" s="746"/>
      <c r="F51" s="746"/>
      <c r="G51" s="746"/>
      <c r="H51" s="746"/>
      <c r="I51" s="795"/>
      <c r="J51" s="851"/>
      <c r="K51" s="852"/>
      <c r="L51" s="852"/>
      <c r="M51" s="852"/>
      <c r="N51" s="813"/>
      <c r="O51" s="814"/>
      <c r="P51" s="814"/>
      <c r="Q51" s="814"/>
      <c r="R51" s="814"/>
      <c r="S51" s="705"/>
      <c r="T51" s="705"/>
      <c r="U51" s="814"/>
      <c r="V51" s="814"/>
      <c r="W51" s="705"/>
      <c r="X51" s="705"/>
      <c r="Y51" s="814"/>
      <c r="Z51" s="814"/>
      <c r="AA51" s="705"/>
      <c r="AB51" s="795"/>
      <c r="AC51" s="866"/>
      <c r="AD51" s="867"/>
      <c r="AE51" s="868"/>
      <c r="AF51" s="813"/>
      <c r="AG51" s="814"/>
      <c r="AH51" s="814"/>
      <c r="AI51" s="814"/>
      <c r="AJ51" s="814"/>
      <c r="AK51" s="705"/>
      <c r="AL51" s="705"/>
      <c r="AM51" s="814"/>
      <c r="AN51" s="814"/>
      <c r="AO51" s="705"/>
      <c r="AP51" s="705"/>
      <c r="AQ51" s="814"/>
      <c r="AR51" s="814"/>
      <c r="AS51" s="705"/>
      <c r="AT51" s="795"/>
    </row>
    <row r="52" spans="1:46" s="41" customFormat="1" ht="11.25" customHeight="1">
      <c r="A52" s="785"/>
      <c r="B52" s="746"/>
      <c r="C52" s="746"/>
      <c r="D52" s="746"/>
      <c r="E52" s="746"/>
      <c r="F52" s="746"/>
      <c r="G52" s="746"/>
      <c r="H52" s="746"/>
      <c r="I52" s="795"/>
      <c r="J52" s="853" t="s">
        <v>365</v>
      </c>
      <c r="K52" s="854"/>
      <c r="L52" s="854"/>
      <c r="M52" s="854"/>
      <c r="N52" s="813"/>
      <c r="O52" s="814"/>
      <c r="P52" s="814"/>
      <c r="Q52" s="814"/>
      <c r="R52" s="814"/>
      <c r="S52" s="705"/>
      <c r="T52" s="705"/>
      <c r="U52" s="814"/>
      <c r="V52" s="814"/>
      <c r="W52" s="705"/>
      <c r="X52" s="705"/>
      <c r="Y52" s="814"/>
      <c r="Z52" s="814"/>
      <c r="AA52" s="705"/>
      <c r="AB52" s="795"/>
      <c r="AC52" s="853" t="s">
        <v>366</v>
      </c>
      <c r="AD52" s="854"/>
      <c r="AE52" s="869"/>
      <c r="AF52" s="813"/>
      <c r="AG52" s="814"/>
      <c r="AH52" s="814"/>
      <c r="AI52" s="814"/>
      <c r="AJ52" s="814"/>
      <c r="AK52" s="705"/>
      <c r="AL52" s="705"/>
      <c r="AM52" s="814"/>
      <c r="AN52" s="814"/>
      <c r="AO52" s="705"/>
      <c r="AP52" s="705"/>
      <c r="AQ52" s="814"/>
      <c r="AR52" s="814"/>
      <c r="AS52" s="705"/>
      <c r="AT52" s="795"/>
    </row>
    <row r="53" spans="1:46" s="41" customFormat="1" ht="11.25" customHeight="1">
      <c r="A53" s="786"/>
      <c r="B53" s="793"/>
      <c r="C53" s="793"/>
      <c r="D53" s="793"/>
      <c r="E53" s="793"/>
      <c r="F53" s="793"/>
      <c r="G53" s="793"/>
      <c r="H53" s="793"/>
      <c r="I53" s="726"/>
      <c r="J53" s="855"/>
      <c r="K53" s="856"/>
      <c r="L53" s="856"/>
      <c r="M53" s="856"/>
      <c r="N53" s="822"/>
      <c r="O53" s="823"/>
      <c r="P53" s="823"/>
      <c r="Q53" s="823"/>
      <c r="R53" s="823"/>
      <c r="S53" s="721"/>
      <c r="T53" s="721"/>
      <c r="U53" s="823"/>
      <c r="V53" s="823"/>
      <c r="W53" s="721"/>
      <c r="X53" s="721"/>
      <c r="Y53" s="823"/>
      <c r="Z53" s="823"/>
      <c r="AA53" s="721"/>
      <c r="AB53" s="726"/>
      <c r="AC53" s="855"/>
      <c r="AD53" s="856"/>
      <c r="AE53" s="870"/>
      <c r="AF53" s="822"/>
      <c r="AG53" s="823"/>
      <c r="AH53" s="823"/>
      <c r="AI53" s="823"/>
      <c r="AJ53" s="823"/>
      <c r="AK53" s="721"/>
      <c r="AL53" s="721"/>
      <c r="AM53" s="823"/>
      <c r="AN53" s="823"/>
      <c r="AO53" s="721"/>
      <c r="AP53" s="721"/>
      <c r="AQ53" s="823"/>
      <c r="AR53" s="823"/>
      <c r="AS53" s="721"/>
      <c r="AT53" s="726"/>
    </row>
    <row r="54" spans="1:46" s="41" customFormat="1" ht="11.25" customHeight="1">
      <c r="A54" s="722"/>
      <c r="B54" s="841" t="s">
        <v>367</v>
      </c>
      <c r="C54" s="841"/>
      <c r="D54" s="841"/>
      <c r="E54" s="841"/>
      <c r="F54" s="841"/>
      <c r="G54" s="841"/>
      <c r="H54" s="841"/>
      <c r="I54" s="794"/>
      <c r="J54" s="842" t="str">
        <f>'01.入会申込書'!AC58</f>
        <v/>
      </c>
      <c r="K54" s="843"/>
      <c r="L54" s="843"/>
      <c r="M54" s="843"/>
      <c r="N54" s="843"/>
      <c r="O54" s="787" t="s">
        <v>368</v>
      </c>
      <c r="P54" s="794"/>
      <c r="Q54" s="722" t="s">
        <v>369</v>
      </c>
      <c r="R54" s="787"/>
      <c r="S54" s="787"/>
      <c r="T54" s="787"/>
      <c r="U54" s="787"/>
      <c r="V54" s="787"/>
      <c r="W54" s="787"/>
      <c r="X54" s="794"/>
      <c r="Y54" s="845" t="str">
        <f>'01.入会申込書'!M58</f>
        <v/>
      </c>
      <c r="Z54" s="846"/>
      <c r="AA54" s="846"/>
      <c r="AB54" s="846"/>
      <c r="AC54" s="846"/>
      <c r="AD54" s="787" t="s">
        <v>370</v>
      </c>
      <c r="AE54" s="794"/>
      <c r="AF54" s="723" t="s">
        <v>371</v>
      </c>
      <c r="AG54" s="723"/>
      <c r="AH54" s="723"/>
      <c r="AI54" s="723"/>
      <c r="AJ54" s="723"/>
      <c r="AK54" s="723"/>
      <c r="AL54" s="723"/>
      <c r="AM54" s="723"/>
      <c r="AN54" s="857" t="str">
        <f>IF('01.入会申込書'!M54="法人","法人","個人")</f>
        <v>個人</v>
      </c>
      <c r="AO54" s="858"/>
      <c r="AP54" s="858"/>
      <c r="AQ54" s="858"/>
      <c r="AR54" s="858"/>
      <c r="AS54" s="858"/>
      <c r="AT54" s="859"/>
    </row>
    <row r="55" spans="1:46" s="41" customFormat="1" ht="11.25" customHeight="1">
      <c r="A55" s="725"/>
      <c r="B55" s="793"/>
      <c r="C55" s="793"/>
      <c r="D55" s="793"/>
      <c r="E55" s="793"/>
      <c r="F55" s="793"/>
      <c r="G55" s="793"/>
      <c r="H55" s="793"/>
      <c r="I55" s="726"/>
      <c r="J55" s="844"/>
      <c r="K55" s="835"/>
      <c r="L55" s="835"/>
      <c r="M55" s="835"/>
      <c r="N55" s="835"/>
      <c r="O55" s="721"/>
      <c r="P55" s="726"/>
      <c r="Q55" s="725"/>
      <c r="R55" s="721"/>
      <c r="S55" s="721"/>
      <c r="T55" s="721"/>
      <c r="U55" s="721"/>
      <c r="V55" s="721"/>
      <c r="W55" s="721"/>
      <c r="X55" s="726"/>
      <c r="Y55" s="847"/>
      <c r="Z55" s="848"/>
      <c r="AA55" s="848"/>
      <c r="AB55" s="848"/>
      <c r="AC55" s="848"/>
      <c r="AD55" s="721"/>
      <c r="AE55" s="726"/>
      <c r="AF55" s="705"/>
      <c r="AG55" s="705"/>
      <c r="AH55" s="705"/>
      <c r="AI55" s="705"/>
      <c r="AJ55" s="705"/>
      <c r="AK55" s="705"/>
      <c r="AL55" s="705"/>
      <c r="AM55" s="705"/>
      <c r="AN55" s="860"/>
      <c r="AO55" s="861"/>
      <c r="AP55" s="861"/>
      <c r="AQ55" s="861"/>
      <c r="AR55" s="861"/>
      <c r="AS55" s="861"/>
      <c r="AT55" s="862"/>
    </row>
    <row r="56" spans="1:46" s="41" customFormat="1" ht="11.25" customHeight="1">
      <c r="A56" s="784"/>
      <c r="B56" s="841" t="s">
        <v>372</v>
      </c>
      <c r="C56" s="841"/>
      <c r="D56" s="841"/>
      <c r="E56" s="841"/>
      <c r="F56" s="841"/>
      <c r="G56" s="841"/>
      <c r="H56" s="841"/>
      <c r="I56" s="794"/>
      <c r="J56" s="871" t="str">
        <f>IF(TRIM(industry)="","",industry)</f>
        <v/>
      </c>
      <c r="K56" s="871"/>
      <c r="L56" s="871"/>
      <c r="M56" s="871"/>
      <c r="N56" s="871"/>
      <c r="O56" s="871"/>
      <c r="P56" s="871"/>
      <c r="Q56" s="871"/>
      <c r="R56" s="871"/>
      <c r="S56" s="871"/>
      <c r="T56" s="871"/>
      <c r="U56" s="871"/>
      <c r="V56" s="871"/>
      <c r="W56" s="871"/>
      <c r="X56" s="871"/>
      <c r="Y56" s="871"/>
      <c r="Z56" s="871"/>
      <c r="AA56" s="871"/>
      <c r="AB56" s="871"/>
      <c r="AC56" s="871"/>
      <c r="AD56" s="871"/>
      <c r="AE56" s="871"/>
      <c r="AF56" s="871"/>
      <c r="AG56" s="871"/>
      <c r="AH56" s="871"/>
      <c r="AI56" s="871"/>
      <c r="AJ56" s="871"/>
      <c r="AK56" s="871"/>
      <c r="AL56" s="871"/>
      <c r="AM56" s="871"/>
      <c r="AN56" s="871"/>
      <c r="AO56" s="871"/>
      <c r="AP56" s="871"/>
      <c r="AQ56" s="871"/>
      <c r="AR56" s="871"/>
      <c r="AS56" s="871"/>
      <c r="AT56" s="872"/>
    </row>
    <row r="57" spans="1:46" s="41" customFormat="1" ht="11.25" customHeight="1">
      <c r="A57" s="785"/>
      <c r="B57" s="746"/>
      <c r="C57" s="746"/>
      <c r="D57" s="746"/>
      <c r="E57" s="746"/>
      <c r="F57" s="746"/>
      <c r="G57" s="746"/>
      <c r="H57" s="746"/>
      <c r="I57" s="795"/>
      <c r="J57" s="871"/>
      <c r="K57" s="871"/>
      <c r="L57" s="871"/>
      <c r="M57" s="871"/>
      <c r="N57" s="871"/>
      <c r="O57" s="871"/>
      <c r="P57" s="871"/>
      <c r="Q57" s="871"/>
      <c r="R57" s="871"/>
      <c r="S57" s="871"/>
      <c r="T57" s="871"/>
      <c r="U57" s="871"/>
      <c r="V57" s="871"/>
      <c r="W57" s="871"/>
      <c r="X57" s="871"/>
      <c r="Y57" s="871"/>
      <c r="Z57" s="871"/>
      <c r="AA57" s="871"/>
      <c r="AB57" s="871"/>
      <c r="AC57" s="871"/>
      <c r="AD57" s="871"/>
      <c r="AE57" s="871"/>
      <c r="AF57" s="871"/>
      <c r="AG57" s="871"/>
      <c r="AH57" s="871"/>
      <c r="AI57" s="871"/>
      <c r="AJ57" s="871"/>
      <c r="AK57" s="871"/>
      <c r="AL57" s="871"/>
      <c r="AM57" s="871"/>
      <c r="AN57" s="871"/>
      <c r="AO57" s="871"/>
      <c r="AP57" s="871"/>
      <c r="AQ57" s="871"/>
      <c r="AR57" s="871"/>
      <c r="AS57" s="871"/>
      <c r="AT57" s="872"/>
    </row>
    <row r="58" spans="1:46" s="41" customFormat="1" ht="11.25" customHeight="1">
      <c r="A58" s="785"/>
      <c r="B58" s="746"/>
      <c r="C58" s="746"/>
      <c r="D58" s="746"/>
      <c r="E58" s="746"/>
      <c r="F58" s="746"/>
      <c r="G58" s="746"/>
      <c r="H58" s="746"/>
      <c r="I58" s="795"/>
      <c r="J58" s="871"/>
      <c r="K58" s="871"/>
      <c r="L58" s="871"/>
      <c r="M58" s="871"/>
      <c r="N58" s="871"/>
      <c r="O58" s="871"/>
      <c r="P58" s="871"/>
      <c r="Q58" s="871"/>
      <c r="R58" s="871"/>
      <c r="S58" s="871"/>
      <c r="T58" s="871"/>
      <c r="U58" s="871"/>
      <c r="V58" s="871"/>
      <c r="W58" s="871"/>
      <c r="X58" s="871"/>
      <c r="Y58" s="871"/>
      <c r="Z58" s="871"/>
      <c r="AA58" s="871"/>
      <c r="AB58" s="871"/>
      <c r="AC58" s="871"/>
      <c r="AD58" s="871"/>
      <c r="AE58" s="871"/>
      <c r="AF58" s="871"/>
      <c r="AG58" s="871"/>
      <c r="AH58" s="871"/>
      <c r="AI58" s="871"/>
      <c r="AJ58" s="871"/>
      <c r="AK58" s="871"/>
      <c r="AL58" s="871"/>
      <c r="AM58" s="871"/>
      <c r="AN58" s="871"/>
      <c r="AO58" s="871"/>
      <c r="AP58" s="871"/>
      <c r="AQ58" s="871"/>
      <c r="AR58" s="871"/>
      <c r="AS58" s="871"/>
      <c r="AT58" s="872"/>
    </row>
    <row r="59" spans="1:46" s="41" customFormat="1" ht="11.25" customHeight="1">
      <c r="A59" s="786"/>
      <c r="B59" s="793"/>
      <c r="C59" s="793"/>
      <c r="D59" s="793"/>
      <c r="E59" s="793"/>
      <c r="F59" s="793"/>
      <c r="G59" s="793"/>
      <c r="H59" s="793"/>
      <c r="I59" s="726"/>
      <c r="J59" s="873"/>
      <c r="K59" s="873"/>
      <c r="L59" s="873"/>
      <c r="M59" s="873"/>
      <c r="N59" s="873"/>
      <c r="O59" s="873"/>
      <c r="P59" s="873"/>
      <c r="Q59" s="873"/>
      <c r="R59" s="873"/>
      <c r="S59" s="873"/>
      <c r="T59" s="873"/>
      <c r="U59" s="873"/>
      <c r="V59" s="873"/>
      <c r="W59" s="873"/>
      <c r="X59" s="873"/>
      <c r="Y59" s="873"/>
      <c r="Z59" s="873"/>
      <c r="AA59" s="873"/>
      <c r="AB59" s="873"/>
      <c r="AC59" s="873"/>
      <c r="AD59" s="873"/>
      <c r="AE59" s="873"/>
      <c r="AF59" s="873"/>
      <c r="AG59" s="873"/>
      <c r="AH59" s="873"/>
      <c r="AI59" s="873"/>
      <c r="AJ59" s="873"/>
      <c r="AK59" s="873"/>
      <c r="AL59" s="873"/>
      <c r="AM59" s="873"/>
      <c r="AN59" s="873"/>
      <c r="AO59" s="873"/>
      <c r="AP59" s="873"/>
      <c r="AQ59" s="873"/>
      <c r="AR59" s="873"/>
      <c r="AS59" s="873"/>
      <c r="AT59" s="874"/>
    </row>
    <row r="60" spans="1:46" s="41" customFormat="1" ht="11.25" customHeight="1">
      <c r="A60" s="722"/>
      <c r="B60" s="841" t="s">
        <v>373</v>
      </c>
      <c r="C60" s="841"/>
      <c r="D60" s="841"/>
      <c r="E60" s="841"/>
      <c r="F60" s="841"/>
      <c r="G60" s="841"/>
      <c r="H60" s="841"/>
      <c r="I60" s="794"/>
      <c r="J60" s="883" t="str">
        <f>'01.入会申込書'!M27</f>
        <v/>
      </c>
      <c r="K60" s="884"/>
      <c r="L60" s="884"/>
      <c r="M60" s="884"/>
      <c r="N60" s="884"/>
      <c r="O60" s="787" t="s">
        <v>287</v>
      </c>
      <c r="P60" s="886" t="str">
        <f>'01.入会申込書'!AI27</f>
        <v/>
      </c>
      <c r="Q60" s="812"/>
      <c r="R60" s="787" t="s">
        <v>288</v>
      </c>
      <c r="S60" s="886" t="str">
        <f>'01.入会申込書'!AP27</f>
        <v/>
      </c>
      <c r="T60" s="812"/>
      <c r="U60" s="812"/>
      <c r="V60" s="812"/>
      <c r="W60" s="812"/>
      <c r="X60" s="787" t="s">
        <v>290</v>
      </c>
      <c r="Y60" s="787"/>
      <c r="Z60" s="787" t="s">
        <v>291</v>
      </c>
      <c r="AA60" s="787"/>
      <c r="AB60" s="787"/>
      <c r="AC60" s="787"/>
      <c r="AD60" s="787"/>
      <c r="AE60" s="787"/>
      <c r="AF60" s="787" t="str">
        <f>'01.入会申込書'!M29</f>
        <v>令和</v>
      </c>
      <c r="AG60" s="787"/>
      <c r="AH60" s="787"/>
      <c r="AI60" s="812" t="str">
        <f>'01.入会申込書'!R29</f>
        <v/>
      </c>
      <c r="AJ60" s="812"/>
      <c r="AK60" s="787" t="s">
        <v>292</v>
      </c>
      <c r="AL60" s="787"/>
      <c r="AM60" s="812" t="str">
        <f>'01.入会申込書'!W29</f>
        <v/>
      </c>
      <c r="AN60" s="812"/>
      <c r="AO60" s="787" t="s">
        <v>293</v>
      </c>
      <c r="AP60" s="787"/>
      <c r="AQ60" s="812" t="str">
        <f>'01.入会申込書'!AB29</f>
        <v/>
      </c>
      <c r="AR60" s="812"/>
      <c r="AS60" s="787" t="s">
        <v>353</v>
      </c>
      <c r="AT60" s="794"/>
    </row>
    <row r="61" spans="1:46" s="41" customFormat="1" ht="11.25" customHeight="1">
      <c r="A61" s="825"/>
      <c r="B61" s="746"/>
      <c r="C61" s="746"/>
      <c r="D61" s="746"/>
      <c r="E61" s="746"/>
      <c r="F61" s="746"/>
      <c r="G61" s="746"/>
      <c r="H61" s="746"/>
      <c r="I61" s="795"/>
      <c r="J61" s="885"/>
      <c r="K61" s="833"/>
      <c r="L61" s="833"/>
      <c r="M61" s="833"/>
      <c r="N61" s="833"/>
      <c r="O61" s="705"/>
      <c r="P61" s="814"/>
      <c r="Q61" s="814"/>
      <c r="R61" s="705"/>
      <c r="S61" s="814"/>
      <c r="T61" s="814"/>
      <c r="U61" s="814"/>
      <c r="V61" s="814"/>
      <c r="W61" s="814"/>
      <c r="X61" s="705"/>
      <c r="Y61" s="705"/>
      <c r="Z61" s="705"/>
      <c r="AA61" s="705"/>
      <c r="AB61" s="705"/>
      <c r="AC61" s="705"/>
      <c r="AD61" s="705"/>
      <c r="AE61" s="705"/>
      <c r="AF61" s="705"/>
      <c r="AG61" s="705"/>
      <c r="AH61" s="705"/>
      <c r="AI61" s="814"/>
      <c r="AJ61" s="814"/>
      <c r="AK61" s="705"/>
      <c r="AL61" s="705"/>
      <c r="AM61" s="814"/>
      <c r="AN61" s="814"/>
      <c r="AO61" s="705"/>
      <c r="AP61" s="705"/>
      <c r="AQ61" s="814"/>
      <c r="AR61" s="814"/>
      <c r="AS61" s="705"/>
      <c r="AT61" s="795"/>
    </row>
    <row r="62" spans="1:46" s="41" customFormat="1" ht="4.5" customHeight="1">
      <c r="A62" s="65"/>
      <c r="B62" s="875" t="s">
        <v>374</v>
      </c>
      <c r="C62" s="875"/>
      <c r="D62" s="875"/>
      <c r="E62" s="875"/>
      <c r="F62" s="875"/>
      <c r="G62" s="875"/>
      <c r="H62" s="875"/>
      <c r="I62" s="66"/>
      <c r="J62" s="37"/>
      <c r="K62" s="36"/>
      <c r="L62" s="36"/>
      <c r="M62" s="36"/>
      <c r="N62" s="36"/>
      <c r="O62" s="40"/>
      <c r="P62" s="36"/>
      <c r="Q62" s="36"/>
      <c r="R62" s="40"/>
      <c r="S62" s="31"/>
      <c r="T62" s="31"/>
      <c r="U62" s="31"/>
      <c r="V62" s="31"/>
      <c r="W62" s="31"/>
      <c r="X62" s="40"/>
      <c r="Y62" s="40"/>
      <c r="Z62" s="40"/>
      <c r="AA62" s="40"/>
      <c r="AB62" s="40"/>
      <c r="AC62" s="40"/>
      <c r="AD62" s="40"/>
      <c r="AE62" s="40"/>
      <c r="AF62" s="40"/>
      <c r="AG62" s="40"/>
      <c r="AH62" s="40"/>
      <c r="AI62" s="36"/>
      <c r="AJ62" s="36"/>
      <c r="AK62" s="40"/>
      <c r="AL62" s="40"/>
      <c r="AM62" s="36"/>
      <c r="AN62" s="36"/>
      <c r="AO62" s="40"/>
      <c r="AP62" s="40"/>
      <c r="AQ62" s="36"/>
      <c r="AR62" s="36"/>
      <c r="AS62" s="40"/>
      <c r="AT62" s="39"/>
    </row>
    <row r="63" spans="1:46" s="41" customFormat="1" ht="11.25" customHeight="1">
      <c r="A63" s="30"/>
      <c r="B63" s="876"/>
      <c r="C63" s="876"/>
      <c r="D63" s="876"/>
      <c r="E63" s="876"/>
      <c r="F63" s="876"/>
      <c r="G63" s="876"/>
      <c r="H63" s="876"/>
      <c r="I63" s="67"/>
      <c r="J63" s="68" t="s">
        <v>375</v>
      </c>
      <c r="K63" s="877" t="s">
        <v>376</v>
      </c>
      <c r="L63" s="877"/>
      <c r="M63" s="877"/>
      <c r="N63" s="877"/>
      <c r="O63" s="877"/>
      <c r="P63" s="877"/>
      <c r="Q63" s="877"/>
      <c r="R63" s="877"/>
      <c r="S63" s="877"/>
      <c r="T63" s="877"/>
      <c r="U63" s="877"/>
      <c r="V63" s="877"/>
      <c r="W63" s="877"/>
      <c r="X63" s="877"/>
      <c r="Y63" s="877"/>
      <c r="Z63" s="877"/>
      <c r="AA63" s="877"/>
      <c r="AB63" s="877"/>
      <c r="AC63" s="877"/>
      <c r="AD63" s="877"/>
      <c r="AE63" s="877"/>
      <c r="AF63" s="877"/>
      <c r="AG63" s="877"/>
      <c r="AH63" s="877"/>
      <c r="AI63" s="877"/>
      <c r="AJ63" s="877"/>
      <c r="AK63" s="877"/>
      <c r="AL63" s="15"/>
      <c r="AM63" s="878" t="str">
        <f>tra_notice1&amp;""</f>
        <v/>
      </c>
      <c r="AN63" s="878"/>
      <c r="AO63" s="878"/>
      <c r="AP63" s="878"/>
      <c r="AQ63" s="878"/>
      <c r="AR63" s="878"/>
      <c r="AS63" s="878"/>
      <c r="AT63" s="38"/>
    </row>
    <row r="64" spans="1:46" s="41" customFormat="1" ht="11.25" customHeight="1">
      <c r="A64" s="30"/>
      <c r="B64" s="876" t="s">
        <v>377</v>
      </c>
      <c r="C64" s="876"/>
      <c r="D64" s="876"/>
      <c r="E64" s="876"/>
      <c r="F64" s="876"/>
      <c r="G64" s="876"/>
      <c r="H64" s="876"/>
      <c r="I64" s="67"/>
      <c r="J64" s="68"/>
      <c r="K64" s="877"/>
      <c r="L64" s="877"/>
      <c r="M64" s="877"/>
      <c r="N64" s="877"/>
      <c r="O64" s="877"/>
      <c r="P64" s="877"/>
      <c r="Q64" s="877"/>
      <c r="R64" s="877"/>
      <c r="S64" s="877"/>
      <c r="T64" s="877"/>
      <c r="U64" s="877"/>
      <c r="V64" s="877"/>
      <c r="W64" s="877"/>
      <c r="X64" s="877"/>
      <c r="Y64" s="877"/>
      <c r="Z64" s="877"/>
      <c r="AA64" s="877"/>
      <c r="AB64" s="877"/>
      <c r="AC64" s="877"/>
      <c r="AD64" s="877"/>
      <c r="AE64" s="877"/>
      <c r="AF64" s="877"/>
      <c r="AG64" s="877"/>
      <c r="AH64" s="877"/>
      <c r="AI64" s="877"/>
      <c r="AJ64" s="877"/>
      <c r="AK64" s="877"/>
      <c r="AL64" s="34"/>
      <c r="AM64" s="878"/>
      <c r="AN64" s="878"/>
      <c r="AO64" s="878"/>
      <c r="AP64" s="878"/>
      <c r="AQ64" s="878"/>
      <c r="AR64" s="878"/>
      <c r="AS64" s="878"/>
      <c r="AT64" s="38"/>
    </row>
    <row r="65" spans="1:46" s="41" customFormat="1" ht="3.75" customHeight="1">
      <c r="A65" s="30"/>
      <c r="B65" s="876"/>
      <c r="C65" s="876"/>
      <c r="D65" s="876"/>
      <c r="E65" s="876"/>
      <c r="F65" s="876"/>
      <c r="G65" s="876"/>
      <c r="H65" s="876"/>
      <c r="I65" s="67"/>
      <c r="J65" s="68"/>
      <c r="K65" s="15"/>
      <c r="L65" s="43"/>
      <c r="M65" s="35"/>
      <c r="N65" s="35"/>
      <c r="O65" s="34"/>
      <c r="P65" s="35"/>
      <c r="Q65" s="35"/>
      <c r="R65" s="34"/>
      <c r="S65" s="69"/>
      <c r="T65" s="69"/>
      <c r="U65" s="69"/>
      <c r="V65" s="69"/>
      <c r="W65" s="69"/>
      <c r="X65" s="34"/>
      <c r="Y65" s="34"/>
      <c r="Z65" s="34"/>
      <c r="AA65" s="34"/>
      <c r="AB65" s="34"/>
      <c r="AC65" s="34"/>
      <c r="AD65" s="34"/>
      <c r="AF65" s="34"/>
      <c r="AG65" s="34"/>
      <c r="AH65" s="34"/>
      <c r="AI65" s="35"/>
      <c r="AJ65" s="35"/>
      <c r="AK65" s="34"/>
      <c r="AL65" s="34"/>
      <c r="AM65" s="35"/>
      <c r="AN65" s="35"/>
      <c r="AO65" s="35"/>
      <c r="AP65" s="35"/>
      <c r="AQ65" s="35"/>
      <c r="AR65" s="35"/>
      <c r="AS65" s="35"/>
      <c r="AT65" s="38"/>
    </row>
    <row r="66" spans="1:46" s="41" customFormat="1" ht="12" customHeight="1">
      <c r="A66" s="30"/>
      <c r="B66" s="876"/>
      <c r="C66" s="876"/>
      <c r="D66" s="876"/>
      <c r="E66" s="876"/>
      <c r="F66" s="876"/>
      <c r="G66" s="876"/>
      <c r="H66" s="876"/>
      <c r="I66" s="67"/>
      <c r="J66" s="68" t="s">
        <v>378</v>
      </c>
      <c r="K66" s="879" t="s">
        <v>379</v>
      </c>
      <c r="L66" s="877"/>
      <c r="M66" s="877"/>
      <c r="N66" s="877"/>
      <c r="O66" s="877"/>
      <c r="P66" s="877"/>
      <c r="Q66" s="877"/>
      <c r="R66" s="877"/>
      <c r="S66" s="877"/>
      <c r="T66" s="877"/>
      <c r="U66" s="877"/>
      <c r="V66" s="877"/>
      <c r="W66" s="877"/>
      <c r="X66" s="877"/>
      <c r="Y66" s="877"/>
      <c r="Z66" s="877"/>
      <c r="AA66" s="877"/>
      <c r="AB66" s="877"/>
      <c r="AC66" s="877"/>
      <c r="AD66" s="877"/>
      <c r="AE66" s="877"/>
      <c r="AF66" s="877"/>
      <c r="AG66" s="877"/>
      <c r="AH66" s="877"/>
      <c r="AI66" s="877"/>
      <c r="AJ66" s="877"/>
      <c r="AK66" s="877"/>
      <c r="AL66" s="34"/>
      <c r="AM66" s="878" t="str">
        <f>tra_notice2&amp;""</f>
        <v/>
      </c>
      <c r="AN66" s="878"/>
      <c r="AO66" s="878"/>
      <c r="AP66" s="878"/>
      <c r="AQ66" s="878"/>
      <c r="AR66" s="878"/>
      <c r="AS66" s="878"/>
      <c r="AT66" s="38"/>
    </row>
    <row r="67" spans="1:46" s="41" customFormat="1" ht="10.5" customHeight="1">
      <c r="A67" s="880" t="s">
        <v>380</v>
      </c>
      <c r="B67" s="876"/>
      <c r="C67" s="876"/>
      <c r="D67" s="876"/>
      <c r="E67" s="876"/>
      <c r="F67" s="876"/>
      <c r="G67" s="876"/>
      <c r="H67" s="876"/>
      <c r="I67" s="67"/>
      <c r="J67" s="101"/>
      <c r="K67" s="877"/>
      <c r="L67" s="877"/>
      <c r="M67" s="877"/>
      <c r="N67" s="877"/>
      <c r="O67" s="877"/>
      <c r="P67" s="877"/>
      <c r="Q67" s="877"/>
      <c r="R67" s="877"/>
      <c r="S67" s="877"/>
      <c r="T67" s="877"/>
      <c r="U67" s="877"/>
      <c r="V67" s="877"/>
      <c r="W67" s="877"/>
      <c r="X67" s="877"/>
      <c r="Y67" s="877"/>
      <c r="Z67" s="877"/>
      <c r="AA67" s="877"/>
      <c r="AB67" s="877"/>
      <c r="AC67" s="877"/>
      <c r="AD67" s="877"/>
      <c r="AE67" s="877"/>
      <c r="AF67" s="877"/>
      <c r="AG67" s="877"/>
      <c r="AH67" s="877"/>
      <c r="AI67" s="877"/>
      <c r="AJ67" s="877"/>
      <c r="AK67" s="877"/>
      <c r="AL67" s="34"/>
      <c r="AM67" s="878"/>
      <c r="AN67" s="878"/>
      <c r="AO67" s="878"/>
      <c r="AP67" s="878"/>
      <c r="AQ67" s="878"/>
      <c r="AR67" s="878"/>
      <c r="AS67" s="878"/>
      <c r="AT67" s="38"/>
    </row>
    <row r="68" spans="1:46" s="41" customFormat="1" ht="3.75" customHeight="1">
      <c r="A68" s="881"/>
      <c r="B68" s="882"/>
      <c r="C68" s="882"/>
      <c r="D68" s="882"/>
      <c r="E68" s="882"/>
      <c r="F68" s="882"/>
      <c r="G68" s="882"/>
      <c r="H68" s="882"/>
      <c r="I68" s="70"/>
      <c r="J68" s="33"/>
      <c r="K68" s="43"/>
      <c r="L68" s="43"/>
      <c r="M68" s="35"/>
      <c r="N68" s="35"/>
      <c r="O68" s="34"/>
      <c r="P68" s="35"/>
      <c r="Q68" s="35"/>
      <c r="R68" s="34"/>
      <c r="S68" s="69"/>
      <c r="T68" s="69"/>
      <c r="U68" s="69"/>
      <c r="V68" s="69"/>
      <c r="W68" s="69"/>
      <c r="X68" s="34"/>
      <c r="Y68" s="34"/>
      <c r="Z68" s="34"/>
      <c r="AA68" s="34"/>
      <c r="AB68" s="34"/>
      <c r="AC68" s="34"/>
      <c r="AD68" s="34"/>
      <c r="AE68" s="34"/>
      <c r="AF68" s="34"/>
      <c r="AG68" s="34"/>
      <c r="AH68" s="34"/>
      <c r="AI68" s="35"/>
      <c r="AJ68" s="35"/>
      <c r="AK68" s="34"/>
      <c r="AL68" s="34"/>
      <c r="AM68" s="35"/>
      <c r="AN68" s="35"/>
      <c r="AO68" s="34"/>
      <c r="AP68" s="34"/>
      <c r="AQ68" s="35"/>
      <c r="AR68" s="35"/>
      <c r="AS68" s="34"/>
      <c r="AT68" s="38"/>
    </row>
    <row r="69" spans="1:46" s="41" customFormat="1" ht="15.75" customHeight="1">
      <c r="A69" s="71"/>
      <c r="B69" s="887" t="s">
        <v>381</v>
      </c>
      <c r="C69" s="887"/>
      <c r="D69" s="887"/>
      <c r="E69" s="887"/>
      <c r="F69" s="887"/>
      <c r="G69" s="887"/>
      <c r="H69" s="887"/>
      <c r="I69" s="72"/>
      <c r="J69" s="890" t="s">
        <v>382</v>
      </c>
      <c r="K69" s="891"/>
      <c r="L69" s="891"/>
      <c r="M69" s="891"/>
      <c r="N69" s="891"/>
      <c r="O69" s="891"/>
      <c r="P69" s="891"/>
      <c r="Q69" s="891"/>
      <c r="R69" s="891"/>
      <c r="S69" s="891"/>
      <c r="T69" s="891"/>
      <c r="U69" s="891"/>
      <c r="V69" s="891"/>
      <c r="W69" s="891"/>
      <c r="X69" s="891"/>
      <c r="Y69" s="891"/>
      <c r="Z69" s="891"/>
      <c r="AA69" s="891"/>
      <c r="AB69" s="891"/>
      <c r="AC69" s="891"/>
      <c r="AD69" s="891"/>
      <c r="AE69" s="891"/>
      <c r="AF69" s="891"/>
      <c r="AG69" s="891"/>
      <c r="AH69" s="891"/>
      <c r="AI69" s="891"/>
      <c r="AJ69" s="891"/>
      <c r="AK69" s="891"/>
      <c r="AL69" s="891"/>
      <c r="AM69" s="891"/>
      <c r="AN69" s="891"/>
      <c r="AO69" s="891"/>
      <c r="AP69" s="891"/>
      <c r="AQ69" s="891"/>
      <c r="AR69" s="891"/>
      <c r="AS69" s="891"/>
      <c r="AT69" s="892"/>
    </row>
    <row r="70" spans="1:46" s="41" customFormat="1" ht="6" customHeight="1">
      <c r="A70" s="73"/>
      <c r="B70" s="888"/>
      <c r="C70" s="888"/>
      <c r="D70" s="888"/>
      <c r="E70" s="888"/>
      <c r="F70" s="888"/>
      <c r="G70" s="888"/>
      <c r="H70" s="888"/>
      <c r="I70" s="74"/>
      <c r="J70" s="75"/>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7"/>
    </row>
    <row r="71" spans="1:46" s="41" customFormat="1" ht="21.75" customHeight="1">
      <c r="A71" s="73"/>
      <c r="B71" s="888"/>
      <c r="C71" s="888"/>
      <c r="D71" s="888"/>
      <c r="E71" s="888"/>
      <c r="F71" s="888"/>
      <c r="G71" s="888"/>
      <c r="H71" s="888"/>
      <c r="I71" s="74"/>
      <c r="J71" s="75"/>
      <c r="K71" s="76"/>
      <c r="L71" s="76"/>
      <c r="M71" s="76"/>
      <c r="N71" s="76"/>
      <c r="O71" s="76"/>
      <c r="P71" s="76"/>
      <c r="Q71" s="76"/>
      <c r="R71" s="76"/>
      <c r="S71" s="76"/>
      <c r="T71" s="76"/>
      <c r="U71" s="76"/>
      <c r="V71" s="76"/>
      <c r="W71" s="76"/>
      <c r="X71" s="893" t="s">
        <v>383</v>
      </c>
      <c r="Y71" s="893"/>
      <c r="Z71" s="893"/>
      <c r="AA71" s="894">
        <f>'01.入会申込書'!M35</f>
        <v>0</v>
      </c>
      <c r="AB71" s="894"/>
      <c r="AC71" s="894"/>
      <c r="AD71" s="894"/>
      <c r="AE71" s="894"/>
      <c r="AF71" s="894"/>
      <c r="AG71" s="894"/>
      <c r="AH71" s="894"/>
      <c r="AI71" s="894"/>
      <c r="AJ71" s="894"/>
      <c r="AK71" s="894"/>
      <c r="AL71" s="894"/>
      <c r="AM71" s="894"/>
      <c r="AN71" s="894"/>
      <c r="AO71" s="894"/>
      <c r="AP71" s="894"/>
      <c r="AQ71" s="894"/>
      <c r="AR71" s="894"/>
      <c r="AS71" s="894"/>
      <c r="AT71" s="77"/>
    </row>
    <row r="72" spans="1:46" s="41" customFormat="1" ht="18.75" customHeight="1">
      <c r="A72" s="73"/>
      <c r="B72" s="888"/>
      <c r="C72" s="888"/>
      <c r="D72" s="888"/>
      <c r="E72" s="888"/>
      <c r="F72" s="888"/>
      <c r="G72" s="888"/>
      <c r="H72" s="888"/>
      <c r="I72" s="74"/>
      <c r="J72" s="75"/>
      <c r="K72" s="76"/>
      <c r="L72" s="76"/>
      <c r="M72" s="76"/>
      <c r="N72" s="76"/>
      <c r="O72" s="76"/>
      <c r="P72" s="76"/>
      <c r="Q72" s="76"/>
      <c r="R72" s="76"/>
      <c r="S72" s="76"/>
      <c r="T72" s="76"/>
      <c r="U72" s="76"/>
      <c r="V72" s="76"/>
      <c r="W72" s="76"/>
      <c r="X72" s="893" t="s">
        <v>384</v>
      </c>
      <c r="Y72" s="893"/>
      <c r="Z72" s="893"/>
      <c r="AA72" s="894">
        <f>'01.入会申込書'!M47</f>
        <v>0</v>
      </c>
      <c r="AB72" s="894"/>
      <c r="AC72" s="894"/>
      <c r="AD72" s="894"/>
      <c r="AE72" s="894"/>
      <c r="AF72" s="894"/>
      <c r="AG72" s="894"/>
      <c r="AH72" s="894"/>
      <c r="AI72" s="894"/>
      <c r="AJ72" s="894"/>
      <c r="AK72" s="894"/>
      <c r="AL72" s="894"/>
      <c r="AM72" s="894"/>
      <c r="AN72" s="894"/>
      <c r="AO72" s="894"/>
      <c r="AP72" s="894"/>
      <c r="AQ72" s="894"/>
      <c r="AR72" s="894"/>
      <c r="AS72" s="894"/>
      <c r="AT72" s="77"/>
    </row>
    <row r="73" spans="1:46" s="41" customFormat="1" ht="5.25" customHeight="1">
      <c r="A73" s="78"/>
      <c r="B73" s="889"/>
      <c r="C73" s="889"/>
      <c r="D73" s="889"/>
      <c r="E73" s="889"/>
      <c r="F73" s="889"/>
      <c r="G73" s="889"/>
      <c r="H73" s="889"/>
      <c r="I73" s="79"/>
      <c r="J73" s="106"/>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8"/>
    </row>
    <row r="74" spans="1:46" s="41" customFormat="1" ht="6" customHeight="1">
      <c r="A74" s="705"/>
      <c r="B74" s="705"/>
      <c r="C74" s="705"/>
      <c r="D74" s="705"/>
      <c r="E74" s="705"/>
      <c r="F74" s="705"/>
      <c r="G74" s="705"/>
      <c r="H74" s="705"/>
      <c r="I74" s="705"/>
      <c r="J74" s="705"/>
      <c r="K74" s="705"/>
      <c r="L74" s="705"/>
      <c r="M74" s="705"/>
      <c r="N74" s="705"/>
      <c r="O74" s="705"/>
      <c r="P74" s="705"/>
      <c r="Q74" s="705"/>
      <c r="R74" s="705"/>
      <c r="S74" s="705"/>
      <c r="T74" s="705"/>
      <c r="U74" s="705"/>
      <c r="V74" s="705"/>
      <c r="W74" s="705"/>
      <c r="X74" s="705"/>
      <c r="Y74" s="705"/>
      <c r="Z74" s="705"/>
      <c r="AA74" s="705"/>
      <c r="AB74" s="705"/>
      <c r="AC74" s="705"/>
      <c r="AD74" s="705"/>
      <c r="AE74" s="705"/>
      <c r="AF74" s="705"/>
      <c r="AG74" s="705"/>
      <c r="AH74" s="705"/>
      <c r="AI74" s="705"/>
      <c r="AJ74" s="705"/>
      <c r="AK74" s="705"/>
      <c r="AL74" s="705"/>
      <c r="AM74" s="705"/>
      <c r="AN74" s="705"/>
      <c r="AO74" s="705"/>
      <c r="AP74" s="705"/>
      <c r="AQ74" s="705"/>
      <c r="AR74" s="705"/>
      <c r="AS74" s="705"/>
      <c r="AT74" s="705"/>
    </row>
    <row r="75" spans="1:46" s="41" customFormat="1" ht="16.5" customHeight="1">
      <c r="B75" s="895" t="s">
        <v>385</v>
      </c>
      <c r="C75" s="896"/>
      <c r="D75" s="896"/>
      <c r="E75" s="896"/>
      <c r="F75" s="896"/>
      <c r="G75" s="896"/>
      <c r="H75" s="896"/>
      <c r="I75" s="896"/>
      <c r="J75" s="896"/>
      <c r="K75" s="896"/>
      <c r="L75" s="896"/>
      <c r="M75" s="896"/>
      <c r="N75" s="896"/>
      <c r="O75" s="896"/>
      <c r="P75" s="896"/>
      <c r="Q75" s="896"/>
      <c r="R75" s="896"/>
      <c r="S75" s="896"/>
      <c r="T75" s="896"/>
      <c r="U75" s="896"/>
      <c r="V75" s="80"/>
      <c r="W75" s="80"/>
      <c r="X75" s="80"/>
      <c r="Y75" s="80"/>
      <c r="Z75" s="80"/>
      <c r="AA75" s="80"/>
      <c r="AB75" s="80"/>
      <c r="AC75" s="80"/>
      <c r="AD75" s="80"/>
      <c r="AE75" s="80"/>
      <c r="AF75" s="80"/>
      <c r="AG75" s="80"/>
      <c r="AH75" s="80"/>
      <c r="AI75" s="81"/>
      <c r="AJ75" s="81"/>
      <c r="AK75" s="81"/>
    </row>
    <row r="76" spans="1:46" s="41" customFormat="1" ht="10.5" customHeight="1">
      <c r="B76" s="897" t="s">
        <v>386</v>
      </c>
      <c r="C76" s="897"/>
      <c r="D76" s="897"/>
      <c r="E76" s="897"/>
      <c r="F76" s="897"/>
      <c r="G76" s="897"/>
      <c r="H76" s="897"/>
      <c r="I76" s="897"/>
      <c r="J76" s="897"/>
      <c r="K76" s="897"/>
      <c r="L76" s="897"/>
      <c r="M76" s="897"/>
      <c r="N76" s="897"/>
      <c r="O76" s="897"/>
      <c r="P76" s="897"/>
      <c r="Q76" s="897"/>
      <c r="R76" s="897"/>
      <c r="S76" s="897"/>
      <c r="T76" s="897"/>
      <c r="U76" s="897"/>
      <c r="V76" s="897"/>
      <c r="W76" s="897"/>
      <c r="X76" s="897"/>
      <c r="Y76" s="897"/>
      <c r="Z76" s="897"/>
      <c r="AA76" s="897"/>
      <c r="AB76" s="897"/>
      <c r="AC76" s="897"/>
      <c r="AD76" s="897"/>
      <c r="AE76" s="897"/>
      <c r="AF76" s="897"/>
      <c r="AG76" s="897"/>
      <c r="AH76" s="897"/>
      <c r="AI76" s="897"/>
      <c r="AJ76" s="897"/>
      <c r="AK76" s="897"/>
      <c r="AL76" s="897"/>
      <c r="AM76" s="897"/>
      <c r="AN76" s="897"/>
      <c r="AO76" s="897"/>
      <c r="AP76" s="897"/>
      <c r="AQ76" s="897"/>
      <c r="AR76" s="897"/>
      <c r="AS76" s="897"/>
      <c r="AT76" s="897"/>
    </row>
    <row r="77" spans="1:46" s="41" customFormat="1" ht="29.25" customHeight="1">
      <c r="B77" s="897"/>
      <c r="C77" s="897"/>
      <c r="D77" s="897"/>
      <c r="E77" s="897"/>
      <c r="F77" s="897"/>
      <c r="G77" s="897"/>
      <c r="H77" s="897"/>
      <c r="I77" s="897"/>
      <c r="J77" s="897"/>
      <c r="K77" s="897"/>
      <c r="L77" s="897"/>
      <c r="M77" s="897"/>
      <c r="N77" s="897"/>
      <c r="O77" s="897"/>
      <c r="P77" s="897"/>
      <c r="Q77" s="897"/>
      <c r="R77" s="897"/>
      <c r="S77" s="897"/>
      <c r="T77" s="897"/>
      <c r="U77" s="897"/>
      <c r="V77" s="897"/>
      <c r="W77" s="897"/>
      <c r="X77" s="897"/>
      <c r="Y77" s="897"/>
      <c r="Z77" s="897"/>
      <c r="AA77" s="897"/>
      <c r="AB77" s="897"/>
      <c r="AC77" s="897"/>
      <c r="AD77" s="897"/>
      <c r="AE77" s="897"/>
      <c r="AF77" s="897"/>
      <c r="AG77" s="897"/>
      <c r="AH77" s="897"/>
      <c r="AI77" s="897"/>
      <c r="AJ77" s="897"/>
      <c r="AK77" s="897"/>
      <c r="AL77" s="897"/>
      <c r="AM77" s="897"/>
      <c r="AN77" s="897"/>
      <c r="AO77" s="897"/>
      <c r="AP77" s="897"/>
      <c r="AQ77" s="897"/>
      <c r="AR77" s="897"/>
      <c r="AS77" s="897"/>
      <c r="AT77" s="897"/>
    </row>
    <row r="78" spans="1:46" s="41" customFormat="1" ht="32.25" customHeight="1">
      <c r="B78" s="897"/>
      <c r="C78" s="897"/>
      <c r="D78" s="897"/>
      <c r="E78" s="897"/>
      <c r="F78" s="897"/>
      <c r="G78" s="897"/>
      <c r="H78" s="897"/>
      <c r="I78" s="897"/>
      <c r="J78" s="897"/>
      <c r="K78" s="897"/>
      <c r="L78" s="897"/>
      <c r="M78" s="897"/>
      <c r="N78" s="897"/>
      <c r="O78" s="897"/>
      <c r="P78" s="897"/>
      <c r="Q78" s="897"/>
      <c r="R78" s="897"/>
      <c r="S78" s="897"/>
      <c r="T78" s="897"/>
      <c r="U78" s="897"/>
      <c r="V78" s="897"/>
      <c r="W78" s="897"/>
      <c r="X78" s="897"/>
      <c r="Y78" s="897"/>
      <c r="Z78" s="897"/>
      <c r="AA78" s="897"/>
      <c r="AB78" s="897"/>
      <c r="AC78" s="897"/>
      <c r="AD78" s="897"/>
      <c r="AE78" s="897"/>
      <c r="AF78" s="897"/>
      <c r="AG78" s="897"/>
      <c r="AH78" s="897"/>
      <c r="AI78" s="897"/>
      <c r="AJ78" s="897"/>
      <c r="AK78" s="897"/>
      <c r="AL78" s="897"/>
      <c r="AM78" s="897"/>
      <c r="AN78" s="897"/>
      <c r="AO78" s="897"/>
      <c r="AP78" s="897"/>
      <c r="AQ78" s="897"/>
      <c r="AR78" s="897"/>
      <c r="AS78" s="897"/>
      <c r="AT78" s="897"/>
    </row>
    <row r="79" spans="1:46">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898"/>
      <c r="AN79" s="898"/>
      <c r="AO79" s="898"/>
      <c r="AP79" s="898"/>
      <c r="AQ79" s="898"/>
      <c r="AR79" s="898"/>
      <c r="AS79" s="898"/>
      <c r="AT79" s="898"/>
    </row>
  </sheetData>
  <mergeCells count="146">
    <mergeCell ref="AM79:AT79"/>
    <mergeCell ref="B69:H73"/>
    <mergeCell ref="J69:AT69"/>
    <mergeCell ref="X71:Z71"/>
    <mergeCell ref="AA71:AS71"/>
    <mergeCell ref="X72:Z72"/>
    <mergeCell ref="AA72:AS72"/>
    <mergeCell ref="A74:AT74"/>
    <mergeCell ref="B75:U75"/>
    <mergeCell ref="B76:AT78"/>
    <mergeCell ref="B62:H63"/>
    <mergeCell ref="K63:AK64"/>
    <mergeCell ref="AM63:AS64"/>
    <mergeCell ref="B64:H66"/>
    <mergeCell ref="K66:AK67"/>
    <mergeCell ref="AM66:AS67"/>
    <mergeCell ref="A67:H68"/>
    <mergeCell ref="A60:A61"/>
    <mergeCell ref="B60:H61"/>
    <mergeCell ref="I60:I61"/>
    <mergeCell ref="J60:N61"/>
    <mergeCell ref="O60:O61"/>
    <mergeCell ref="P60:Q61"/>
    <mergeCell ref="R60:R61"/>
    <mergeCell ref="S60:W61"/>
    <mergeCell ref="X60:Y61"/>
    <mergeCell ref="A56:A59"/>
    <mergeCell ref="B56:H59"/>
    <mergeCell ref="I56:I59"/>
    <mergeCell ref="J56:AT59"/>
    <mergeCell ref="Z60:AE61"/>
    <mergeCell ref="AF60:AH61"/>
    <mergeCell ref="AI60:AJ61"/>
    <mergeCell ref="AK60:AL61"/>
    <mergeCell ref="AM60:AN61"/>
    <mergeCell ref="AO60:AP61"/>
    <mergeCell ref="AQ60:AR61"/>
    <mergeCell ref="AS60:AT61"/>
    <mergeCell ref="AF54:AM55"/>
    <mergeCell ref="AN54:AT55"/>
    <mergeCell ref="Y50:Z53"/>
    <mergeCell ref="AA50:AB53"/>
    <mergeCell ref="AC50:AE51"/>
    <mergeCell ref="AF50:AH53"/>
    <mergeCell ref="AI50:AJ53"/>
    <mergeCell ref="AK50:AL53"/>
    <mergeCell ref="AM50:AN53"/>
    <mergeCell ref="AO50:AP53"/>
    <mergeCell ref="AQ50:AR53"/>
    <mergeCell ref="AC52:AE53"/>
    <mergeCell ref="AS50:AT53"/>
    <mergeCell ref="A54:A55"/>
    <mergeCell ref="B54:H55"/>
    <mergeCell ref="I54:I55"/>
    <mergeCell ref="J54:N55"/>
    <mergeCell ref="O54:P55"/>
    <mergeCell ref="Q54:X55"/>
    <mergeCell ref="Y54:AC55"/>
    <mergeCell ref="AD54:AE55"/>
    <mergeCell ref="A50:A53"/>
    <mergeCell ref="B50:H53"/>
    <mergeCell ref="I50:I53"/>
    <mergeCell ref="J50:M51"/>
    <mergeCell ref="N50:P53"/>
    <mergeCell ref="Q50:R53"/>
    <mergeCell ref="S50:T53"/>
    <mergeCell ref="U50:V53"/>
    <mergeCell ref="W50:X53"/>
    <mergeCell ref="J52:M53"/>
    <mergeCell ref="A45:A49"/>
    <mergeCell ref="B45:D45"/>
    <mergeCell ref="E45:H45"/>
    <mergeCell ref="J45:AT45"/>
    <mergeCell ref="B46:H49"/>
    <mergeCell ref="I46:I49"/>
    <mergeCell ref="J47:AF49"/>
    <mergeCell ref="AG48:AI49"/>
    <mergeCell ref="K46:T46"/>
    <mergeCell ref="AJ48:AT49"/>
    <mergeCell ref="AF36:AT38"/>
    <mergeCell ref="A39:A44"/>
    <mergeCell ref="B39:D39"/>
    <mergeCell ref="E39:H39"/>
    <mergeCell ref="J39:AT39"/>
    <mergeCell ref="B40:H42"/>
    <mergeCell ref="I40:I44"/>
    <mergeCell ref="J41:AF44"/>
    <mergeCell ref="AG41:AI42"/>
    <mergeCell ref="B43:H44"/>
    <mergeCell ref="AG43:AI44"/>
    <mergeCell ref="K40:T40"/>
    <mergeCell ref="AJ41:AT42"/>
    <mergeCell ref="AJ43:AT44"/>
    <mergeCell ref="A26:AT26"/>
    <mergeCell ref="A27:A32"/>
    <mergeCell ref="B27:D27"/>
    <mergeCell ref="E27:H27"/>
    <mergeCell ref="J27:AT27"/>
    <mergeCell ref="B28:H32"/>
    <mergeCell ref="I28:I32"/>
    <mergeCell ref="J28:AT32"/>
    <mergeCell ref="A33:A38"/>
    <mergeCell ref="B33:D33"/>
    <mergeCell ref="E33:H33"/>
    <mergeCell ref="J33:AA33"/>
    <mergeCell ref="AB33:AE35"/>
    <mergeCell ref="AF33:AH35"/>
    <mergeCell ref="AI33:AJ35"/>
    <mergeCell ref="AK33:AL35"/>
    <mergeCell ref="AM33:AN35"/>
    <mergeCell ref="AO33:AP35"/>
    <mergeCell ref="AQ33:AR35"/>
    <mergeCell ref="AS33:AT35"/>
    <mergeCell ref="B34:H38"/>
    <mergeCell ref="I34:I38"/>
    <mergeCell ref="J34:AA38"/>
    <mergeCell ref="AB36:AE38"/>
    <mergeCell ref="A11:AT18"/>
    <mergeCell ref="A19:AT20"/>
    <mergeCell ref="A21:AT21"/>
    <mergeCell ref="A22:AT23"/>
    <mergeCell ref="B24:AC25"/>
    <mergeCell ref="AG24:AH25"/>
    <mergeCell ref="AI24:AJ25"/>
    <mergeCell ref="AK24:AL25"/>
    <mergeCell ref="AM24:AN25"/>
    <mergeCell ref="AO24:AP25"/>
    <mergeCell ref="AQ24:AR25"/>
    <mergeCell ref="AS24:AT25"/>
    <mergeCell ref="A1:K1"/>
    <mergeCell ref="L1:P3"/>
    <mergeCell ref="Q1:Q3"/>
    <mergeCell ref="R1:AH3"/>
    <mergeCell ref="AI1:AI3"/>
    <mergeCell ref="AJ1:AT10"/>
    <mergeCell ref="A2:K6"/>
    <mergeCell ref="L4:P6"/>
    <mergeCell ref="Q4:Q6"/>
    <mergeCell ref="R4:AH6"/>
    <mergeCell ref="AI4:AI6"/>
    <mergeCell ref="A7:O7"/>
    <mergeCell ref="P7:AC7"/>
    <mergeCell ref="AD7:AI7"/>
    <mergeCell ref="A8:O10"/>
    <mergeCell ref="P8:AC10"/>
    <mergeCell ref="AD8:AI10"/>
  </mergeCells>
  <phoneticPr fontId="36"/>
  <dataValidations count="5">
    <dataValidation allowBlank="1" showInputMessage="1" showErrorMessage="1" sqref="AI24 AM24 AQ24 J27:AT27 J33:AA33 J39:AT39 J45:AT45 J69" xr:uid="{00000000-0002-0000-0200-000000000000}"/>
    <dataValidation type="list" allowBlank="1" showInputMessage="1" showErrorMessage="1" sqref="J62:N62 L65:N65 K68:N68" xr:uid="{00000000-0002-0000-0200-000002000000}">
      <formula1>"知事,大臣"</formula1>
    </dataValidation>
    <dataValidation type="list" allowBlank="1" showInputMessage="1" showErrorMessage="1" sqref="R1:AH3" xr:uid="{00000000-0002-0000-0200-000003000000}">
      <formula1>"新規免許取得,他協会より加入,自社供託,転入"</formula1>
    </dataValidation>
    <dataValidation type="list" allowBlank="1" showInputMessage="1" showErrorMessage="1" sqref="R4:AH6" xr:uid="{00000000-0002-0000-0200-000004000000}">
      <formula1>"法人⇔個人,代表者変更（個人）.期限切再申請,その他組織変更"</formula1>
    </dataValidation>
    <dataValidation type="list" allowBlank="1" showInputMessage="1" showErrorMessage="1" sqref="AN65:AS65" xr:uid="{00000000-0002-0000-0200-000005000000}">
      <formula1>"はい,いいえ"</formula1>
    </dataValidation>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rowBreaks count="1" manualBreakCount="1">
    <brk id="78"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EFCA0-4250-4F30-9A95-A398A9D8F704}">
  <sheetPr codeName="Sheet20"/>
  <dimension ref="A1:J22"/>
  <sheetViews>
    <sheetView topLeftCell="A14" workbookViewId="0">
      <selection activeCell="J22" sqref="J22"/>
    </sheetView>
  </sheetViews>
  <sheetFormatPr defaultColWidth="9" defaultRowHeight="10.5"/>
  <cols>
    <col min="1" max="1" width="10.625" style="29" customWidth="1"/>
    <col min="2" max="2" width="6" style="29" customWidth="1"/>
    <col min="3" max="8" width="3.125" style="29" customWidth="1"/>
    <col min="9" max="9" width="12.625" style="29" customWidth="1"/>
    <col min="10" max="10" width="63.625" style="29" customWidth="1"/>
    <col min="11" max="11" width="9" style="29" customWidth="1"/>
    <col min="12" max="16384" width="9" style="29"/>
  </cols>
  <sheetData>
    <row r="1" spans="1:10" ht="5.25" customHeight="1">
      <c r="A1" s="908"/>
      <c r="B1" s="908"/>
      <c r="C1" s="908"/>
      <c r="D1" s="908"/>
      <c r="E1" s="908"/>
      <c r="F1" s="908"/>
      <c r="G1" s="908"/>
      <c r="H1" s="909"/>
      <c r="I1" s="909"/>
      <c r="J1" s="909"/>
    </row>
    <row r="2" spans="1:10" ht="18" customHeight="1">
      <c r="A2" s="910" t="s">
        <v>1036</v>
      </c>
      <c r="B2" s="910"/>
      <c r="C2" s="910"/>
      <c r="D2" s="910"/>
      <c r="E2" s="910"/>
      <c r="F2" s="910"/>
      <c r="G2" s="910"/>
      <c r="H2" s="910"/>
      <c r="I2" s="910"/>
      <c r="J2" s="910"/>
    </row>
    <row r="3" spans="1:10" ht="15" customHeight="1">
      <c r="A3" s="909" t="s">
        <v>1037</v>
      </c>
      <c r="B3" s="909"/>
      <c r="C3" s="909"/>
      <c r="D3" s="909"/>
      <c r="E3" s="909"/>
      <c r="F3" s="909"/>
      <c r="G3" s="909"/>
      <c r="H3" s="909"/>
      <c r="I3" s="909"/>
      <c r="J3" s="909"/>
    </row>
    <row r="4" spans="1:10" ht="4.5" customHeight="1">
      <c r="A4" s="909"/>
      <c r="B4" s="909"/>
      <c r="C4" s="909"/>
      <c r="D4" s="909"/>
      <c r="E4" s="909"/>
      <c r="F4" s="909"/>
      <c r="G4" s="909"/>
      <c r="H4" s="909"/>
      <c r="I4" s="909"/>
      <c r="J4" s="909"/>
    </row>
    <row r="5" spans="1:10" ht="27" customHeight="1">
      <c r="A5" s="911" t="s">
        <v>1038</v>
      </c>
      <c r="B5" s="911"/>
      <c r="C5" s="911"/>
      <c r="D5" s="911"/>
      <c r="E5" s="911"/>
      <c r="F5" s="911"/>
      <c r="G5" s="911"/>
      <c r="H5" s="911"/>
      <c r="I5" s="911"/>
      <c r="J5" s="911"/>
    </row>
    <row r="6" spans="1:10" ht="30" customHeight="1">
      <c r="A6" s="899" t="s">
        <v>328</v>
      </c>
      <c r="B6" s="899"/>
      <c r="C6" s="899"/>
      <c r="D6" s="899"/>
      <c r="E6" s="899"/>
      <c r="F6" s="899"/>
      <c r="G6" s="899"/>
      <c r="H6" s="899"/>
      <c r="I6" s="905" t="s">
        <v>1039</v>
      </c>
      <c r="J6" s="905"/>
    </row>
    <row r="7" spans="1:10" ht="30" customHeight="1">
      <c r="A7" s="899" t="s">
        <v>1040</v>
      </c>
      <c r="B7" s="899"/>
      <c r="C7" s="899" t="s">
        <v>329</v>
      </c>
      <c r="D7" s="899"/>
      <c r="E7" s="899"/>
      <c r="F7" s="899"/>
      <c r="G7" s="899"/>
      <c r="H7" s="899"/>
      <c r="I7" s="905" t="s">
        <v>1041</v>
      </c>
      <c r="J7" s="907"/>
    </row>
    <row r="8" spans="1:10" ht="42" customHeight="1">
      <c r="A8" s="899"/>
      <c r="B8" s="899"/>
      <c r="C8" s="899" t="s">
        <v>330</v>
      </c>
      <c r="D8" s="899"/>
      <c r="E8" s="899"/>
      <c r="F8" s="899"/>
      <c r="G8" s="899"/>
      <c r="H8" s="899"/>
      <c r="I8" s="904" t="s">
        <v>1042</v>
      </c>
      <c r="J8" s="900"/>
    </row>
    <row r="9" spans="1:10" ht="120" customHeight="1">
      <c r="A9" s="899" t="s">
        <v>331</v>
      </c>
      <c r="B9" s="899"/>
      <c r="C9" s="899" t="s">
        <v>329</v>
      </c>
      <c r="D9" s="899"/>
      <c r="E9" s="899"/>
      <c r="F9" s="899"/>
      <c r="G9" s="899"/>
      <c r="H9" s="899"/>
      <c r="I9" s="906" t="s">
        <v>1043</v>
      </c>
      <c r="J9" s="900"/>
    </row>
    <row r="10" spans="1:10" ht="59.25" customHeight="1">
      <c r="A10" s="899"/>
      <c r="B10" s="899"/>
      <c r="C10" s="899" t="s">
        <v>330</v>
      </c>
      <c r="D10" s="899"/>
      <c r="E10" s="899"/>
      <c r="F10" s="899"/>
      <c r="G10" s="899"/>
      <c r="H10" s="899"/>
      <c r="I10" s="904" t="s">
        <v>1044</v>
      </c>
      <c r="J10" s="900"/>
    </row>
    <row r="11" spans="1:10" ht="129" customHeight="1">
      <c r="A11" s="905" t="s">
        <v>1045</v>
      </c>
      <c r="B11" s="905"/>
      <c r="C11" s="905"/>
      <c r="D11" s="905"/>
      <c r="E11" s="905"/>
      <c r="F11" s="905"/>
      <c r="G11" s="905"/>
      <c r="H11" s="905"/>
      <c r="I11" s="906" t="s">
        <v>1046</v>
      </c>
      <c r="J11" s="900"/>
    </row>
    <row r="12" spans="1:10" ht="45" customHeight="1">
      <c r="A12" s="899" t="s">
        <v>332</v>
      </c>
      <c r="B12" s="899"/>
      <c r="C12" s="899"/>
      <c r="D12" s="899"/>
      <c r="E12" s="899"/>
      <c r="F12" s="899"/>
      <c r="G12" s="899"/>
      <c r="H12" s="899"/>
      <c r="I12" s="900" t="s">
        <v>1047</v>
      </c>
      <c r="J12" s="900"/>
    </row>
    <row r="13" spans="1:10" ht="26.25" customHeight="1">
      <c r="A13" s="899" t="s">
        <v>333</v>
      </c>
      <c r="B13" s="899"/>
      <c r="C13" s="899"/>
      <c r="D13" s="899"/>
      <c r="E13" s="899"/>
      <c r="F13" s="899"/>
      <c r="G13" s="899"/>
      <c r="H13" s="899"/>
      <c r="I13" s="900" t="s">
        <v>1048</v>
      </c>
      <c r="J13" s="900"/>
    </row>
    <row r="14" spans="1:10" ht="144" customHeight="1">
      <c r="A14" s="899" t="s">
        <v>334</v>
      </c>
      <c r="B14" s="899"/>
      <c r="C14" s="899"/>
      <c r="D14" s="899"/>
      <c r="E14" s="899"/>
      <c r="F14" s="899"/>
      <c r="G14" s="899"/>
      <c r="H14" s="899"/>
      <c r="I14" s="904" t="s">
        <v>1049</v>
      </c>
      <c r="J14" s="900"/>
    </row>
    <row r="15" spans="1:10" ht="78" customHeight="1">
      <c r="A15" s="899" t="s">
        <v>1050</v>
      </c>
      <c r="B15" s="899"/>
      <c r="C15" s="899"/>
      <c r="D15" s="899"/>
      <c r="E15" s="899"/>
      <c r="F15" s="899"/>
      <c r="G15" s="899"/>
      <c r="H15" s="899"/>
      <c r="I15" s="900" t="s">
        <v>1051</v>
      </c>
      <c r="J15" s="900"/>
    </row>
    <row r="16" spans="1:10" ht="39" customHeight="1">
      <c r="A16" s="899" t="s">
        <v>335</v>
      </c>
      <c r="B16" s="899"/>
      <c r="C16" s="899"/>
      <c r="D16" s="899"/>
      <c r="E16" s="899"/>
      <c r="F16" s="899"/>
      <c r="G16" s="899"/>
      <c r="H16" s="899"/>
      <c r="I16" s="904" t="s">
        <v>1052</v>
      </c>
      <c r="J16" s="900"/>
    </row>
    <row r="17" spans="1:10" ht="36" customHeight="1">
      <c r="A17" s="899" t="s">
        <v>336</v>
      </c>
      <c r="B17" s="899"/>
      <c r="C17" s="899"/>
      <c r="D17" s="899"/>
      <c r="E17" s="899"/>
      <c r="F17" s="899"/>
      <c r="G17" s="899"/>
      <c r="H17" s="899"/>
      <c r="I17" s="900" t="s">
        <v>1053</v>
      </c>
      <c r="J17" s="900"/>
    </row>
    <row r="18" spans="1:10" ht="12.75" customHeight="1" thickBot="1"/>
    <row r="19" spans="1:10" ht="15" customHeight="1">
      <c r="A19" s="901" t="s">
        <v>1054</v>
      </c>
      <c r="B19" s="902"/>
      <c r="C19" s="902"/>
      <c r="D19" s="902"/>
      <c r="E19" s="902"/>
      <c r="F19" s="902"/>
      <c r="G19" s="902"/>
      <c r="H19" s="902"/>
      <c r="I19" s="902"/>
      <c r="J19" s="903"/>
    </row>
    <row r="20" spans="1:10" ht="15" customHeight="1">
      <c r="A20" s="85"/>
      <c r="B20" s="86" t="s">
        <v>39</v>
      </c>
      <c r="C20" s="44">
        <f>'01.入会申込書'!AP25</f>
        <v>0</v>
      </c>
      <c r="D20" s="44" t="s">
        <v>1055</v>
      </c>
      <c r="E20" s="44">
        <f>'01.入会申込書'!AT25</f>
        <v>0</v>
      </c>
      <c r="F20" s="44" t="s">
        <v>1056</v>
      </c>
      <c r="G20" s="44">
        <f>'01.入会申込書'!AX25</f>
        <v>0</v>
      </c>
      <c r="H20" s="44" t="s">
        <v>1057</v>
      </c>
      <c r="I20" s="32" t="s">
        <v>1058</v>
      </c>
      <c r="J20" s="87">
        <f>'01.入会申込書'!M39</f>
        <v>0</v>
      </c>
    </row>
    <row r="21" spans="1:10" ht="15" customHeight="1">
      <c r="A21" s="88"/>
      <c r="I21" s="32" t="s">
        <v>1059</v>
      </c>
      <c r="J21" s="89">
        <f>'01.入会申込書'!M35</f>
        <v>0</v>
      </c>
    </row>
    <row r="22" spans="1:10" ht="15" customHeight="1" thickBot="1">
      <c r="A22" s="90"/>
      <c r="B22" s="91"/>
      <c r="C22" s="91"/>
      <c r="D22" s="91"/>
      <c r="E22" s="91"/>
      <c r="F22" s="91"/>
      <c r="G22" s="91"/>
      <c r="H22" s="91"/>
      <c r="I22" s="92" t="s">
        <v>1060</v>
      </c>
      <c r="J22" s="93">
        <f>'01.入会申込書'!M47</f>
        <v>0</v>
      </c>
    </row>
  </sheetData>
  <mergeCells count="32">
    <mergeCell ref="A6:H6"/>
    <mergeCell ref="I6:J6"/>
    <mergeCell ref="A1:J1"/>
    <mergeCell ref="A2:J2"/>
    <mergeCell ref="A3:J3"/>
    <mergeCell ref="A4:J4"/>
    <mergeCell ref="A5:J5"/>
    <mergeCell ref="A9:B10"/>
    <mergeCell ref="C9:H9"/>
    <mergeCell ref="I9:J9"/>
    <mergeCell ref="C10:H10"/>
    <mergeCell ref="I10:J10"/>
    <mergeCell ref="A7:B8"/>
    <mergeCell ref="C7:H7"/>
    <mergeCell ref="I7:J7"/>
    <mergeCell ref="C8:H8"/>
    <mergeCell ref="I8:J8"/>
    <mergeCell ref="A11:H11"/>
    <mergeCell ref="I11:J11"/>
    <mergeCell ref="A12:H12"/>
    <mergeCell ref="I12:J12"/>
    <mergeCell ref="A13:H13"/>
    <mergeCell ref="I13:J13"/>
    <mergeCell ref="A17:H17"/>
    <mergeCell ref="I17:J17"/>
    <mergeCell ref="A19:J19"/>
    <mergeCell ref="A14:H14"/>
    <mergeCell ref="I14:J14"/>
    <mergeCell ref="A15:H15"/>
    <mergeCell ref="I15:J15"/>
    <mergeCell ref="A16:H16"/>
    <mergeCell ref="I16:J16"/>
  </mergeCells>
  <phoneticPr fontId="55"/>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oddFooter>&amp;R20260401</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CAC39-2996-4D14-BBAE-362C13CF58A0}">
  <sheetPr codeName="Sheet21"/>
  <dimension ref="A1:J22"/>
  <sheetViews>
    <sheetView workbookViewId="0">
      <selection activeCell="M14" sqref="M14"/>
    </sheetView>
  </sheetViews>
  <sheetFormatPr defaultColWidth="9" defaultRowHeight="10.5"/>
  <cols>
    <col min="1" max="1" width="10.625" style="29" customWidth="1"/>
    <col min="2" max="2" width="6" style="29" customWidth="1"/>
    <col min="3" max="8" width="3.125" style="29" customWidth="1"/>
    <col min="9" max="9" width="12.625" style="29" customWidth="1"/>
    <col min="10" max="10" width="63.625" style="29" customWidth="1"/>
    <col min="11" max="11" width="9" style="29" customWidth="1"/>
    <col min="12" max="16384" width="9" style="29"/>
  </cols>
  <sheetData>
    <row r="1" spans="1:10" ht="15" customHeight="1">
      <c r="A1" s="908"/>
      <c r="B1" s="908"/>
      <c r="C1" s="908"/>
      <c r="D1" s="908"/>
      <c r="E1" s="908"/>
      <c r="F1" s="908"/>
      <c r="G1" s="908"/>
      <c r="H1" s="909"/>
      <c r="I1" s="909"/>
      <c r="J1" s="909"/>
    </row>
    <row r="2" spans="1:10" ht="18" customHeight="1">
      <c r="A2" s="910" t="s">
        <v>1036</v>
      </c>
      <c r="B2" s="910"/>
      <c r="C2" s="910"/>
      <c r="D2" s="910"/>
      <c r="E2" s="910"/>
      <c r="F2" s="910"/>
      <c r="G2" s="910"/>
      <c r="H2" s="910"/>
      <c r="I2" s="910"/>
      <c r="J2" s="910"/>
    </row>
    <row r="3" spans="1:10" ht="15" customHeight="1">
      <c r="A3" s="909" t="s">
        <v>1061</v>
      </c>
      <c r="B3" s="909"/>
      <c r="C3" s="909"/>
      <c r="D3" s="909"/>
      <c r="E3" s="909"/>
      <c r="F3" s="909"/>
      <c r="G3" s="909"/>
      <c r="H3" s="909"/>
      <c r="I3" s="909"/>
      <c r="J3" s="909"/>
    </row>
    <row r="4" spans="1:10" ht="15" customHeight="1">
      <c r="A4" s="909"/>
      <c r="B4" s="909"/>
      <c r="C4" s="909"/>
      <c r="D4" s="909"/>
      <c r="E4" s="909"/>
      <c r="F4" s="909"/>
      <c r="G4" s="909"/>
      <c r="H4" s="909"/>
      <c r="I4" s="909"/>
      <c r="J4" s="909"/>
    </row>
    <row r="5" spans="1:10" ht="30" customHeight="1">
      <c r="A5" s="911" t="s">
        <v>1038</v>
      </c>
      <c r="B5" s="911"/>
      <c r="C5" s="911"/>
      <c r="D5" s="911"/>
      <c r="E5" s="911"/>
      <c r="F5" s="911"/>
      <c r="G5" s="911"/>
      <c r="H5" s="911"/>
      <c r="I5" s="911"/>
      <c r="J5" s="911"/>
    </row>
    <row r="6" spans="1:10" ht="30" customHeight="1">
      <c r="A6" s="899" t="s">
        <v>328</v>
      </c>
      <c r="B6" s="899"/>
      <c r="C6" s="899"/>
      <c r="D6" s="899"/>
      <c r="E6" s="899"/>
      <c r="F6" s="899"/>
      <c r="G6" s="899"/>
      <c r="H6" s="899"/>
      <c r="I6" s="905" t="s">
        <v>1039</v>
      </c>
      <c r="J6" s="905"/>
    </row>
    <row r="7" spans="1:10" ht="30" customHeight="1">
      <c r="A7" s="899" t="s">
        <v>1040</v>
      </c>
      <c r="B7" s="899"/>
      <c r="C7" s="899" t="s">
        <v>1062</v>
      </c>
      <c r="D7" s="899"/>
      <c r="E7" s="899"/>
      <c r="F7" s="899"/>
      <c r="G7" s="899"/>
      <c r="H7" s="899"/>
      <c r="I7" s="918" t="s">
        <v>1063</v>
      </c>
      <c r="J7" s="907"/>
    </row>
    <row r="8" spans="1:10" ht="44.25" customHeight="1">
      <c r="A8" s="899"/>
      <c r="B8" s="899"/>
      <c r="C8" s="899" t="s">
        <v>330</v>
      </c>
      <c r="D8" s="899"/>
      <c r="E8" s="899"/>
      <c r="F8" s="899"/>
      <c r="G8" s="899"/>
      <c r="H8" s="899"/>
      <c r="I8" s="904" t="s">
        <v>1064</v>
      </c>
      <c r="J8" s="900"/>
    </row>
    <row r="9" spans="1:10" ht="77.25" customHeight="1">
      <c r="A9" s="899" t="s">
        <v>331</v>
      </c>
      <c r="B9" s="899"/>
      <c r="C9" s="899" t="s">
        <v>329</v>
      </c>
      <c r="D9" s="899"/>
      <c r="E9" s="899"/>
      <c r="F9" s="899"/>
      <c r="G9" s="899"/>
      <c r="H9" s="899"/>
      <c r="I9" s="904" t="s">
        <v>1065</v>
      </c>
      <c r="J9" s="900"/>
    </row>
    <row r="10" spans="1:10" ht="73.5" customHeight="1">
      <c r="A10" s="899"/>
      <c r="B10" s="899"/>
      <c r="C10" s="899" t="s">
        <v>330</v>
      </c>
      <c r="D10" s="899"/>
      <c r="E10" s="899"/>
      <c r="F10" s="899"/>
      <c r="G10" s="899"/>
      <c r="H10" s="899"/>
      <c r="I10" s="904" t="s">
        <v>1066</v>
      </c>
      <c r="J10" s="900"/>
    </row>
    <row r="11" spans="1:10" ht="111.75" customHeight="1">
      <c r="A11" s="900" t="s">
        <v>1045</v>
      </c>
      <c r="B11" s="900"/>
      <c r="C11" s="900"/>
      <c r="D11" s="900"/>
      <c r="E11" s="900"/>
      <c r="F11" s="900"/>
      <c r="G11" s="900"/>
      <c r="H11" s="900"/>
      <c r="I11" s="904" t="s">
        <v>1067</v>
      </c>
      <c r="J11" s="900"/>
    </row>
    <row r="12" spans="1:10" ht="51.75" customHeight="1">
      <c r="A12" s="912" t="s">
        <v>332</v>
      </c>
      <c r="B12" s="913"/>
      <c r="C12" s="913"/>
      <c r="D12" s="913"/>
      <c r="E12" s="913"/>
      <c r="F12" s="913"/>
      <c r="G12" s="913"/>
      <c r="H12" s="914"/>
      <c r="I12" s="915" t="s">
        <v>1068</v>
      </c>
      <c r="J12" s="916"/>
    </row>
    <row r="13" spans="1:10" ht="30" customHeight="1">
      <c r="A13" s="899" t="s">
        <v>333</v>
      </c>
      <c r="B13" s="899"/>
      <c r="C13" s="899"/>
      <c r="D13" s="899"/>
      <c r="E13" s="899"/>
      <c r="F13" s="899"/>
      <c r="G13" s="899"/>
      <c r="H13" s="899"/>
      <c r="I13" s="915" t="s">
        <v>1048</v>
      </c>
      <c r="J13" s="916"/>
    </row>
    <row r="14" spans="1:10" ht="144" customHeight="1">
      <c r="A14" s="899" t="s">
        <v>334</v>
      </c>
      <c r="B14" s="899"/>
      <c r="C14" s="899"/>
      <c r="D14" s="899"/>
      <c r="E14" s="899"/>
      <c r="F14" s="899"/>
      <c r="G14" s="899"/>
      <c r="H14" s="899"/>
      <c r="I14" s="917" t="s">
        <v>1069</v>
      </c>
      <c r="J14" s="916"/>
    </row>
    <row r="15" spans="1:10" ht="78" customHeight="1">
      <c r="A15" s="912" t="s">
        <v>1050</v>
      </c>
      <c r="B15" s="913"/>
      <c r="C15" s="913"/>
      <c r="D15" s="913"/>
      <c r="E15" s="913"/>
      <c r="F15" s="913"/>
      <c r="G15" s="913"/>
      <c r="H15" s="914"/>
      <c r="I15" s="917" t="s">
        <v>1070</v>
      </c>
      <c r="J15" s="916"/>
    </row>
    <row r="16" spans="1:10" ht="39" customHeight="1">
      <c r="A16" s="912" t="s">
        <v>335</v>
      </c>
      <c r="B16" s="913"/>
      <c r="C16" s="913"/>
      <c r="D16" s="913"/>
      <c r="E16" s="913"/>
      <c r="F16" s="913"/>
      <c r="G16" s="913"/>
      <c r="H16" s="914"/>
      <c r="I16" s="917" t="s">
        <v>1071</v>
      </c>
      <c r="J16" s="916"/>
    </row>
    <row r="17" spans="1:10" ht="36" customHeight="1">
      <c r="A17" s="912" t="s">
        <v>336</v>
      </c>
      <c r="B17" s="913"/>
      <c r="C17" s="913"/>
      <c r="D17" s="913"/>
      <c r="E17" s="913"/>
      <c r="F17" s="913"/>
      <c r="G17" s="913"/>
      <c r="H17" s="914"/>
      <c r="I17" s="915" t="s">
        <v>1053</v>
      </c>
      <c r="J17" s="916"/>
    </row>
    <row r="18" spans="1:10" ht="18" customHeight="1" thickBot="1"/>
    <row r="19" spans="1:10" ht="15" customHeight="1">
      <c r="A19" s="5" t="s">
        <v>1054</v>
      </c>
      <c r="B19" s="4"/>
      <c r="C19" s="4"/>
      <c r="D19" s="4"/>
      <c r="E19" s="4"/>
      <c r="F19" s="4"/>
      <c r="G19" s="4"/>
      <c r="H19" s="4"/>
      <c r="I19" s="4"/>
      <c r="J19" s="3"/>
    </row>
    <row r="20" spans="1:10" ht="15" customHeight="1">
      <c r="A20" s="85"/>
      <c r="B20" s="86" t="s">
        <v>39</v>
      </c>
      <c r="C20" s="44">
        <f>'01.入会申込書'!AP25</f>
        <v>0</v>
      </c>
      <c r="D20" s="44" t="s">
        <v>1055</v>
      </c>
      <c r="E20" s="44">
        <f>'01.入会申込書'!AT25</f>
        <v>0</v>
      </c>
      <c r="F20" s="44" t="s">
        <v>1056</v>
      </c>
      <c r="G20" s="44">
        <f>'01.入会申込書'!AX25</f>
        <v>0</v>
      </c>
      <c r="H20" s="44" t="s">
        <v>1057</v>
      </c>
      <c r="I20" s="32" t="s">
        <v>1058</v>
      </c>
      <c r="J20" s="87">
        <f>'01.入会申込書'!M39</f>
        <v>0</v>
      </c>
    </row>
    <row r="21" spans="1:10" ht="15" customHeight="1">
      <c r="A21" s="88"/>
      <c r="I21" s="32" t="s">
        <v>1059</v>
      </c>
      <c r="J21" s="89">
        <f>'01.入会申込書'!M35</f>
        <v>0</v>
      </c>
    </row>
    <row r="22" spans="1:10" ht="15" customHeight="1" thickBot="1">
      <c r="A22" s="90"/>
      <c r="B22" s="91"/>
      <c r="C22" s="91"/>
      <c r="D22" s="91"/>
      <c r="E22" s="91"/>
      <c r="F22" s="91"/>
      <c r="G22" s="91"/>
      <c r="H22" s="91"/>
      <c r="I22" s="92" t="s">
        <v>1060</v>
      </c>
      <c r="J22" s="93">
        <f>'01.入会申込書'!M47</f>
        <v>0</v>
      </c>
    </row>
  </sheetData>
  <mergeCells count="31">
    <mergeCell ref="A6:H6"/>
    <mergeCell ref="I6:J6"/>
    <mergeCell ref="A1:J1"/>
    <mergeCell ref="A2:J2"/>
    <mergeCell ref="A3:J3"/>
    <mergeCell ref="A4:J4"/>
    <mergeCell ref="A5:J5"/>
    <mergeCell ref="A9:B10"/>
    <mergeCell ref="C9:H9"/>
    <mergeCell ref="I9:J9"/>
    <mergeCell ref="C10:H10"/>
    <mergeCell ref="I10:J10"/>
    <mergeCell ref="A7:B8"/>
    <mergeCell ref="C7:H7"/>
    <mergeCell ref="I7:J7"/>
    <mergeCell ref="C8:H8"/>
    <mergeCell ref="I8:J8"/>
    <mergeCell ref="A11:H11"/>
    <mergeCell ref="I11:J11"/>
    <mergeCell ref="A12:H12"/>
    <mergeCell ref="I12:J12"/>
    <mergeCell ref="A13:H13"/>
    <mergeCell ref="I13:J13"/>
    <mergeCell ref="A17:H17"/>
    <mergeCell ref="I17:J17"/>
    <mergeCell ref="A14:H14"/>
    <mergeCell ref="I14:J14"/>
    <mergeCell ref="A15:H15"/>
    <mergeCell ref="I15:J15"/>
    <mergeCell ref="A16:H16"/>
    <mergeCell ref="I16:J16"/>
  </mergeCells>
  <phoneticPr fontId="55"/>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oddFooter>&amp;R 20260401</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849B1-1CCA-4AFD-820F-627940D8EC3C}">
  <sheetPr codeName="Sheet22"/>
  <dimension ref="A1:J22"/>
  <sheetViews>
    <sheetView workbookViewId="0">
      <selection activeCell="A2" sqref="A2:J17"/>
    </sheetView>
  </sheetViews>
  <sheetFormatPr defaultColWidth="9" defaultRowHeight="10.5"/>
  <cols>
    <col min="1" max="1" width="10.625" style="29" customWidth="1"/>
    <col min="2" max="2" width="6" style="29" customWidth="1"/>
    <col min="3" max="8" width="3.125" style="29" customWidth="1"/>
    <col min="9" max="9" width="12.625" style="29" customWidth="1"/>
    <col min="10" max="10" width="63.625" style="29" customWidth="1"/>
    <col min="11" max="11" width="9" style="29" customWidth="1"/>
    <col min="12" max="16384" width="9" style="29"/>
  </cols>
  <sheetData>
    <row r="1" spans="1:10" ht="5.25" customHeight="1">
      <c r="A1" s="908"/>
      <c r="B1" s="908"/>
      <c r="C1" s="908"/>
      <c r="D1" s="908"/>
      <c r="E1" s="908"/>
      <c r="F1" s="908"/>
      <c r="G1" s="908"/>
      <c r="H1" s="909"/>
      <c r="I1" s="909"/>
      <c r="J1" s="909"/>
    </row>
    <row r="2" spans="1:10" ht="18" customHeight="1">
      <c r="A2" s="910" t="s">
        <v>1036</v>
      </c>
      <c r="B2" s="910"/>
      <c r="C2" s="910"/>
      <c r="D2" s="910"/>
      <c r="E2" s="910"/>
      <c r="F2" s="910"/>
      <c r="G2" s="910"/>
      <c r="H2" s="910"/>
      <c r="I2" s="910"/>
      <c r="J2" s="910"/>
    </row>
    <row r="3" spans="1:10" ht="15" customHeight="1">
      <c r="A3" s="920" t="s">
        <v>1072</v>
      </c>
      <c r="B3" s="909"/>
      <c r="C3" s="909"/>
      <c r="D3" s="909"/>
      <c r="E3" s="909"/>
      <c r="F3" s="909"/>
      <c r="G3" s="909"/>
      <c r="H3" s="909"/>
      <c r="I3" s="909"/>
      <c r="J3" s="909"/>
    </row>
    <row r="4" spans="1:10" ht="4.5" customHeight="1">
      <c r="A4" s="909"/>
      <c r="B4" s="909"/>
      <c r="C4" s="909"/>
      <c r="D4" s="909"/>
      <c r="E4" s="909"/>
      <c r="F4" s="909"/>
      <c r="G4" s="909"/>
      <c r="H4" s="909"/>
      <c r="I4" s="909"/>
      <c r="J4" s="909"/>
    </row>
    <row r="5" spans="1:10" ht="27" customHeight="1">
      <c r="A5" s="921" t="s">
        <v>1073</v>
      </c>
      <c r="B5" s="911"/>
      <c r="C5" s="911"/>
      <c r="D5" s="911"/>
      <c r="E5" s="911"/>
      <c r="F5" s="911"/>
      <c r="G5" s="911"/>
      <c r="H5" s="911"/>
      <c r="I5" s="911"/>
      <c r="J5" s="911"/>
    </row>
    <row r="6" spans="1:10" ht="30" customHeight="1">
      <c r="A6" s="899" t="s">
        <v>328</v>
      </c>
      <c r="B6" s="899"/>
      <c r="C6" s="899"/>
      <c r="D6" s="899"/>
      <c r="E6" s="899"/>
      <c r="F6" s="899"/>
      <c r="G6" s="899"/>
      <c r="H6" s="899"/>
      <c r="I6" s="919" t="s">
        <v>1074</v>
      </c>
      <c r="J6" s="905"/>
    </row>
    <row r="7" spans="1:10" ht="36" customHeight="1">
      <c r="A7" s="899" t="s">
        <v>1040</v>
      </c>
      <c r="B7" s="899"/>
      <c r="C7" s="899" t="s">
        <v>329</v>
      </c>
      <c r="D7" s="899"/>
      <c r="E7" s="899"/>
      <c r="F7" s="899"/>
      <c r="G7" s="899"/>
      <c r="H7" s="899"/>
      <c r="I7" s="919" t="s">
        <v>1075</v>
      </c>
      <c r="J7" s="907"/>
    </row>
    <row r="8" spans="1:10" ht="42" customHeight="1">
      <c r="A8" s="899"/>
      <c r="B8" s="899"/>
      <c r="C8" s="899" t="s">
        <v>330</v>
      </c>
      <c r="D8" s="899"/>
      <c r="E8" s="899"/>
      <c r="F8" s="899"/>
      <c r="G8" s="899"/>
      <c r="H8" s="899"/>
      <c r="I8" s="904" t="s">
        <v>1076</v>
      </c>
      <c r="J8" s="900"/>
    </row>
    <row r="9" spans="1:10" ht="81" customHeight="1">
      <c r="A9" s="899" t="s">
        <v>331</v>
      </c>
      <c r="B9" s="899"/>
      <c r="C9" s="899" t="s">
        <v>329</v>
      </c>
      <c r="D9" s="899"/>
      <c r="E9" s="899"/>
      <c r="F9" s="899"/>
      <c r="G9" s="899"/>
      <c r="H9" s="899"/>
      <c r="I9" s="906" t="s">
        <v>1077</v>
      </c>
      <c r="J9" s="900"/>
    </row>
    <row r="10" spans="1:10" ht="27.75" customHeight="1">
      <c r="A10" s="899"/>
      <c r="B10" s="899"/>
      <c r="C10" s="899" t="s">
        <v>330</v>
      </c>
      <c r="D10" s="899"/>
      <c r="E10" s="899"/>
      <c r="F10" s="899"/>
      <c r="G10" s="899"/>
      <c r="H10" s="899"/>
      <c r="I10" s="904" t="s">
        <v>1078</v>
      </c>
      <c r="J10" s="900"/>
    </row>
    <row r="11" spans="1:10" ht="174" customHeight="1">
      <c r="A11" s="905" t="s">
        <v>1045</v>
      </c>
      <c r="B11" s="905"/>
      <c r="C11" s="905"/>
      <c r="D11" s="905"/>
      <c r="E11" s="905"/>
      <c r="F11" s="905"/>
      <c r="G11" s="905"/>
      <c r="H11" s="905"/>
      <c r="I11" s="906" t="s">
        <v>1079</v>
      </c>
      <c r="J11" s="900"/>
    </row>
    <row r="12" spans="1:10" ht="45" customHeight="1">
      <c r="A12" s="899" t="s">
        <v>332</v>
      </c>
      <c r="B12" s="899"/>
      <c r="C12" s="899"/>
      <c r="D12" s="899"/>
      <c r="E12" s="899"/>
      <c r="F12" s="899"/>
      <c r="G12" s="899"/>
      <c r="H12" s="899"/>
      <c r="I12" s="904" t="s">
        <v>1080</v>
      </c>
      <c r="J12" s="900"/>
    </row>
    <row r="13" spans="1:10" ht="26.25" customHeight="1">
      <c r="A13" s="899" t="s">
        <v>333</v>
      </c>
      <c r="B13" s="899"/>
      <c r="C13" s="899"/>
      <c r="D13" s="899"/>
      <c r="E13" s="899"/>
      <c r="F13" s="899"/>
      <c r="G13" s="899"/>
      <c r="H13" s="899"/>
      <c r="I13" s="904" t="s">
        <v>1081</v>
      </c>
      <c r="J13" s="900"/>
    </row>
    <row r="14" spans="1:10" ht="144" customHeight="1">
      <c r="A14" s="899" t="s">
        <v>334</v>
      </c>
      <c r="B14" s="899"/>
      <c r="C14" s="899"/>
      <c r="D14" s="899"/>
      <c r="E14" s="899"/>
      <c r="F14" s="899"/>
      <c r="G14" s="899"/>
      <c r="H14" s="899"/>
      <c r="I14" s="904" t="s">
        <v>1082</v>
      </c>
      <c r="J14" s="900"/>
    </row>
    <row r="15" spans="1:10" ht="72" customHeight="1">
      <c r="A15" s="899" t="s">
        <v>1050</v>
      </c>
      <c r="B15" s="899"/>
      <c r="C15" s="899"/>
      <c r="D15" s="899"/>
      <c r="E15" s="899"/>
      <c r="F15" s="899"/>
      <c r="G15" s="899"/>
      <c r="H15" s="899"/>
      <c r="I15" s="904" t="s">
        <v>1083</v>
      </c>
      <c r="J15" s="900"/>
    </row>
    <row r="16" spans="1:10" ht="39" customHeight="1">
      <c r="A16" s="899" t="s">
        <v>335</v>
      </c>
      <c r="B16" s="899"/>
      <c r="C16" s="899"/>
      <c r="D16" s="899"/>
      <c r="E16" s="899"/>
      <c r="F16" s="899"/>
      <c r="G16" s="899"/>
      <c r="H16" s="899"/>
      <c r="I16" s="904" t="s">
        <v>1084</v>
      </c>
      <c r="J16" s="900"/>
    </row>
    <row r="17" spans="1:10" ht="36" customHeight="1">
      <c r="A17" s="899" t="s">
        <v>336</v>
      </c>
      <c r="B17" s="899"/>
      <c r="C17" s="899"/>
      <c r="D17" s="899"/>
      <c r="E17" s="899"/>
      <c r="F17" s="899"/>
      <c r="G17" s="899"/>
      <c r="H17" s="899"/>
      <c r="I17" s="904" t="s">
        <v>1085</v>
      </c>
      <c r="J17" s="900"/>
    </row>
    <row r="18" spans="1:10" ht="12.75" customHeight="1" thickBot="1"/>
    <row r="19" spans="1:10" ht="15" customHeight="1">
      <c r="A19" s="901" t="s">
        <v>1054</v>
      </c>
      <c r="B19" s="902"/>
      <c r="C19" s="902"/>
      <c r="D19" s="902"/>
      <c r="E19" s="902"/>
      <c r="F19" s="902"/>
      <c r="G19" s="902"/>
      <c r="H19" s="902"/>
      <c r="I19" s="902"/>
      <c r="J19" s="903"/>
    </row>
    <row r="20" spans="1:10" ht="15" customHeight="1">
      <c r="A20" s="85"/>
      <c r="B20" s="86" t="s">
        <v>39</v>
      </c>
      <c r="C20" s="44">
        <f>'01.入会申込書'!AP25</f>
        <v>0</v>
      </c>
      <c r="D20" s="44" t="s">
        <v>1055</v>
      </c>
      <c r="E20" s="44">
        <f>'01.入会申込書'!AT25</f>
        <v>0</v>
      </c>
      <c r="F20" s="44" t="s">
        <v>1056</v>
      </c>
      <c r="G20" s="44">
        <f>'01.入会申込書'!AX25</f>
        <v>0</v>
      </c>
      <c r="H20" s="44" t="s">
        <v>1057</v>
      </c>
      <c r="I20" s="32" t="s">
        <v>1058</v>
      </c>
      <c r="J20" s="87">
        <f>'01.入会申込書'!M39</f>
        <v>0</v>
      </c>
    </row>
    <row r="21" spans="1:10" ht="15" customHeight="1">
      <c r="A21" s="88"/>
      <c r="I21" s="32" t="s">
        <v>1059</v>
      </c>
      <c r="J21" s="89">
        <f>'01.入会申込書'!M35</f>
        <v>0</v>
      </c>
    </row>
    <row r="22" spans="1:10" ht="15" customHeight="1" thickBot="1">
      <c r="A22" s="90"/>
      <c r="B22" s="91"/>
      <c r="C22" s="91"/>
      <c r="D22" s="91"/>
      <c r="E22" s="91"/>
      <c r="F22" s="91"/>
      <c r="G22" s="91"/>
      <c r="H22" s="91"/>
      <c r="I22" s="92" t="s">
        <v>1060</v>
      </c>
      <c r="J22" s="93">
        <f>'01.入会申込書'!M47</f>
        <v>0</v>
      </c>
    </row>
  </sheetData>
  <mergeCells count="32">
    <mergeCell ref="A6:H6"/>
    <mergeCell ref="I6:J6"/>
    <mergeCell ref="A1:J1"/>
    <mergeCell ref="A2:J2"/>
    <mergeCell ref="A3:J3"/>
    <mergeCell ref="A4:J4"/>
    <mergeCell ref="A5:J5"/>
    <mergeCell ref="A9:B10"/>
    <mergeCell ref="C9:H9"/>
    <mergeCell ref="I9:J9"/>
    <mergeCell ref="C10:H10"/>
    <mergeCell ref="I10:J10"/>
    <mergeCell ref="A7:B8"/>
    <mergeCell ref="C7:H7"/>
    <mergeCell ref="I7:J7"/>
    <mergeCell ref="C8:H8"/>
    <mergeCell ref="I8:J8"/>
    <mergeCell ref="A11:H11"/>
    <mergeCell ref="I11:J11"/>
    <mergeCell ref="A12:H12"/>
    <mergeCell ref="I12:J12"/>
    <mergeCell ref="A13:H13"/>
    <mergeCell ref="I13:J13"/>
    <mergeCell ref="A17:H17"/>
    <mergeCell ref="I17:J17"/>
    <mergeCell ref="A19:J19"/>
    <mergeCell ref="A14:H14"/>
    <mergeCell ref="I14:J14"/>
    <mergeCell ref="A15:H15"/>
    <mergeCell ref="I15:J15"/>
    <mergeCell ref="A16:H16"/>
    <mergeCell ref="I16:J16"/>
  </mergeCells>
  <phoneticPr fontId="55"/>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oddFooter>&amp;R20260401</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B790D-E9E9-4464-B8C8-B7E8FB7E0851}">
  <sheetPr codeName="Sheet4"/>
  <dimension ref="A3:X35"/>
  <sheetViews>
    <sheetView showGridLines="0" zoomScaleNormal="100" zoomScaleSheetLayoutView="100" workbookViewId="0"/>
  </sheetViews>
  <sheetFormatPr defaultRowHeight="13.5"/>
  <cols>
    <col min="1" max="1" width="4" customWidth="1"/>
    <col min="2" max="5" width="3.75" customWidth="1"/>
    <col min="6" max="6" width="1" customWidth="1"/>
    <col min="7" max="25" width="3.75" customWidth="1"/>
    <col min="26" max="31" width="4" customWidth="1"/>
  </cols>
  <sheetData>
    <row r="3" spans="1:24" ht="13.5" customHeight="1">
      <c r="B3" s="929" t="s">
        <v>387</v>
      </c>
      <c r="C3" s="929"/>
      <c r="D3" s="929"/>
      <c r="E3" s="929"/>
      <c r="F3" s="929"/>
      <c r="G3" s="929"/>
      <c r="H3" s="929"/>
      <c r="I3" s="929"/>
      <c r="J3" s="929"/>
      <c r="K3" s="929"/>
      <c r="L3" s="929"/>
      <c r="M3" s="929"/>
      <c r="N3" s="929"/>
      <c r="O3" s="929"/>
      <c r="P3" s="929"/>
      <c r="Q3" s="929"/>
      <c r="R3" s="929"/>
      <c r="S3" s="929"/>
      <c r="T3" s="929"/>
      <c r="U3" s="929"/>
      <c r="V3" s="929"/>
      <c r="W3" s="929"/>
      <c r="X3" s="109"/>
    </row>
    <row r="4" spans="1:24" ht="13.5" customHeight="1">
      <c r="A4" s="109"/>
      <c r="B4" s="929"/>
      <c r="C4" s="929"/>
      <c r="D4" s="929"/>
      <c r="E4" s="929"/>
      <c r="F4" s="929"/>
      <c r="G4" s="929"/>
      <c r="H4" s="929"/>
      <c r="I4" s="929"/>
      <c r="J4" s="929"/>
      <c r="K4" s="929"/>
      <c r="L4" s="929"/>
      <c r="M4" s="929"/>
      <c r="N4" s="929"/>
      <c r="O4" s="929"/>
      <c r="P4" s="929"/>
      <c r="Q4" s="929"/>
      <c r="R4" s="929"/>
      <c r="S4" s="929"/>
      <c r="T4" s="929"/>
      <c r="U4" s="929"/>
      <c r="V4" s="929"/>
      <c r="W4" s="929"/>
      <c r="X4" s="109"/>
    </row>
    <row r="5" spans="1:24" ht="13.5" customHeight="1">
      <c r="A5" s="109"/>
      <c r="B5" s="929"/>
      <c r="C5" s="929"/>
      <c r="D5" s="929"/>
      <c r="E5" s="929"/>
      <c r="F5" s="929"/>
      <c r="G5" s="929"/>
      <c r="H5" s="929"/>
      <c r="I5" s="929"/>
      <c r="J5" s="929"/>
      <c r="K5" s="929"/>
      <c r="L5" s="929"/>
      <c r="M5" s="929"/>
      <c r="N5" s="929"/>
      <c r="O5" s="929"/>
      <c r="P5" s="929"/>
      <c r="Q5" s="929"/>
      <c r="R5" s="929"/>
      <c r="S5" s="929"/>
      <c r="T5" s="929"/>
      <c r="U5" s="929"/>
      <c r="V5" s="929"/>
      <c r="W5" s="929"/>
      <c r="X5" s="109"/>
    </row>
    <row r="6" spans="1:24">
      <c r="B6" s="929"/>
      <c r="C6" s="929"/>
      <c r="D6" s="929"/>
      <c r="E6" s="929"/>
      <c r="F6" s="929"/>
      <c r="G6" s="929"/>
      <c r="H6" s="929"/>
      <c r="I6" s="929"/>
      <c r="J6" s="929"/>
      <c r="K6" s="929"/>
      <c r="L6" s="929"/>
      <c r="M6" s="929"/>
      <c r="N6" s="929"/>
      <c r="O6" s="929"/>
      <c r="P6" s="929"/>
      <c r="Q6" s="929"/>
      <c r="R6" s="929"/>
      <c r="S6" s="929"/>
      <c r="T6" s="929"/>
      <c r="U6" s="929"/>
      <c r="V6" s="929"/>
      <c r="W6" s="929"/>
    </row>
    <row r="9" spans="1:24" ht="23.25" customHeight="1">
      <c r="A9" s="110"/>
      <c r="B9" s="110"/>
      <c r="C9" s="930" t="s">
        <v>388</v>
      </c>
      <c r="D9" s="930"/>
      <c r="E9" s="930"/>
      <c r="F9" s="930"/>
      <c r="G9" s="930"/>
      <c r="H9" s="930"/>
      <c r="I9" s="930"/>
      <c r="J9" s="930"/>
      <c r="K9" s="930"/>
      <c r="L9" s="930"/>
      <c r="M9" s="930"/>
      <c r="N9" s="930"/>
      <c r="O9" s="930"/>
      <c r="P9" s="930"/>
      <c r="Q9" s="930"/>
      <c r="R9" s="930"/>
      <c r="S9" s="930"/>
      <c r="T9" s="930"/>
      <c r="U9" s="930"/>
      <c r="V9" s="930"/>
      <c r="W9" s="110"/>
    </row>
    <row r="10" spans="1:24" ht="17.25">
      <c r="A10" s="110"/>
      <c r="B10" s="28"/>
      <c r="C10" s="28"/>
      <c r="D10" s="28"/>
      <c r="E10" s="28"/>
      <c r="F10" s="28"/>
      <c r="G10" s="28"/>
      <c r="H10" s="28"/>
      <c r="I10" s="28"/>
      <c r="J10" s="28"/>
      <c r="K10" s="28"/>
      <c r="L10" s="28"/>
      <c r="M10" s="28"/>
      <c r="N10" s="28"/>
      <c r="O10" s="28"/>
      <c r="P10" s="28"/>
      <c r="Q10" s="28"/>
      <c r="R10" s="28"/>
      <c r="S10" s="28"/>
      <c r="T10" s="28"/>
      <c r="U10" s="28"/>
      <c r="V10" s="28"/>
      <c r="W10" s="110"/>
    </row>
    <row r="11" spans="1:24">
      <c r="C11" s="27"/>
      <c r="D11" s="27"/>
      <c r="E11" s="27"/>
      <c r="F11" s="27"/>
      <c r="G11" s="27"/>
      <c r="H11" s="27"/>
      <c r="I11" s="27"/>
      <c r="J11" s="27"/>
      <c r="K11" s="27"/>
      <c r="L11" s="27"/>
      <c r="M11" s="27"/>
      <c r="N11" s="27"/>
      <c r="O11" s="27"/>
      <c r="P11" s="27"/>
      <c r="Q11" s="27"/>
      <c r="R11" s="27"/>
      <c r="S11" s="27"/>
      <c r="T11" s="27"/>
      <c r="U11" s="27"/>
      <c r="V11" s="27"/>
    </row>
    <row r="12" spans="1:24" ht="18.75" customHeight="1">
      <c r="C12" s="27"/>
      <c r="D12" s="923" t="s">
        <v>389</v>
      </c>
      <c r="E12" s="923"/>
      <c r="F12" s="923"/>
      <c r="G12" s="923"/>
      <c r="H12" s="923"/>
      <c r="I12" s="923"/>
      <c r="J12" s="923"/>
      <c r="K12" s="923"/>
      <c r="L12" s="923"/>
      <c r="M12" s="923"/>
      <c r="N12" s="923"/>
      <c r="O12" s="923"/>
      <c r="P12" s="923"/>
      <c r="Q12" s="923"/>
      <c r="R12" s="923"/>
      <c r="S12" s="923"/>
      <c r="T12" s="923"/>
      <c r="U12" s="923"/>
      <c r="V12" s="27"/>
    </row>
    <row r="13" spans="1:24">
      <c r="C13" s="27"/>
      <c r="D13" s="27"/>
      <c r="E13" s="27"/>
      <c r="F13" s="27"/>
      <c r="G13" s="27"/>
      <c r="H13" s="27"/>
      <c r="I13" s="27"/>
      <c r="J13" s="27"/>
      <c r="K13" s="27"/>
      <c r="L13" s="27"/>
      <c r="M13" s="27"/>
      <c r="N13" s="27"/>
      <c r="O13" s="27"/>
      <c r="P13" s="27"/>
      <c r="Q13" s="27"/>
      <c r="R13" s="27"/>
      <c r="S13" s="27"/>
      <c r="T13" s="27"/>
      <c r="U13" s="27"/>
    </row>
    <row r="15" spans="1:24">
      <c r="O15" s="926" t="str">
        <f>'01.入会申込書'!AN25</f>
        <v>令和</v>
      </c>
      <c r="P15" s="926"/>
      <c r="Q15" s="926">
        <f>'01.入会申込書'!AP25</f>
        <v>0</v>
      </c>
      <c r="R15" s="926" t="s">
        <v>390</v>
      </c>
      <c r="S15" s="926">
        <f>'01.入会申込書'!AT25</f>
        <v>0</v>
      </c>
      <c r="T15" s="926" t="s">
        <v>391</v>
      </c>
      <c r="U15" s="926">
        <f>'01.入会申込書'!AX25</f>
        <v>0</v>
      </c>
      <c r="V15" s="926" t="s">
        <v>392</v>
      </c>
    </row>
    <row r="16" spans="1:24">
      <c r="O16" s="926"/>
      <c r="P16" s="926"/>
      <c r="Q16" s="926"/>
      <c r="R16" s="926"/>
      <c r="S16" s="926"/>
      <c r="T16" s="926"/>
      <c r="U16" s="926"/>
      <c r="V16" s="926"/>
    </row>
    <row r="18" spans="3:22">
      <c r="C18" s="926" t="s">
        <v>393</v>
      </c>
      <c r="D18" s="926"/>
      <c r="E18" s="926"/>
      <c r="F18" s="26"/>
      <c r="G18" s="923" t="str">
        <f>'01.入会申込書'!M45</f>
        <v/>
      </c>
      <c r="H18" s="923"/>
      <c r="I18" s="923"/>
      <c r="J18" s="923"/>
      <c r="K18" s="923"/>
      <c r="L18" s="923"/>
      <c r="M18" s="923"/>
      <c r="N18" s="923"/>
      <c r="O18" s="923"/>
      <c r="P18" s="923"/>
      <c r="Q18" s="923"/>
      <c r="R18" s="923"/>
      <c r="S18" s="923"/>
      <c r="T18" s="923"/>
      <c r="U18" s="923"/>
      <c r="V18" s="923"/>
    </row>
    <row r="19" spans="3:22">
      <c r="C19" s="926"/>
      <c r="D19" s="926"/>
      <c r="E19" s="926"/>
      <c r="F19" s="26"/>
      <c r="G19" s="923"/>
      <c r="H19" s="923"/>
      <c r="I19" s="923"/>
      <c r="J19" s="923"/>
      <c r="K19" s="923"/>
      <c r="L19" s="923"/>
      <c r="M19" s="923"/>
      <c r="N19" s="923"/>
      <c r="O19" s="923"/>
      <c r="P19" s="923"/>
      <c r="Q19" s="923"/>
      <c r="R19" s="923"/>
      <c r="S19" s="923"/>
      <c r="T19" s="923"/>
      <c r="U19" s="923"/>
      <c r="V19" s="923"/>
    </row>
    <row r="20" spans="3:22">
      <c r="C20" s="926" t="s">
        <v>394</v>
      </c>
      <c r="D20" s="926"/>
      <c r="E20" s="926"/>
      <c r="F20" s="26"/>
      <c r="G20" s="923">
        <f>'01.入会申込書'!M47</f>
        <v>0</v>
      </c>
      <c r="H20" s="923"/>
      <c r="I20" s="923"/>
      <c r="J20" s="923"/>
      <c r="K20" s="923"/>
      <c r="L20" s="923"/>
      <c r="M20" s="923"/>
      <c r="N20" s="923"/>
      <c r="O20" s="923"/>
      <c r="P20" s="923"/>
      <c r="Q20" s="923"/>
      <c r="R20" s="923"/>
      <c r="S20" s="923"/>
      <c r="T20" s="923"/>
      <c r="U20" s="923"/>
      <c r="V20" s="923"/>
    </row>
    <row r="21" spans="3:22">
      <c r="C21" s="926"/>
      <c r="D21" s="926"/>
      <c r="E21" s="926"/>
      <c r="F21" s="26"/>
      <c r="G21" s="923"/>
      <c r="H21" s="923"/>
      <c r="I21" s="923"/>
      <c r="J21" s="923"/>
      <c r="K21" s="923"/>
      <c r="L21" s="923"/>
      <c r="M21" s="923"/>
      <c r="N21" s="923"/>
      <c r="O21" s="923"/>
      <c r="P21" s="923"/>
      <c r="Q21" s="923"/>
      <c r="R21" s="923"/>
      <c r="S21" s="923"/>
      <c r="T21" s="923"/>
      <c r="U21" s="923"/>
      <c r="V21" s="923"/>
    </row>
    <row r="22" spans="3:22">
      <c r="C22" s="926"/>
      <c r="D22" s="926"/>
      <c r="E22" s="926"/>
      <c r="F22" s="26"/>
      <c r="G22" s="923"/>
      <c r="H22" s="923"/>
      <c r="I22" s="923"/>
      <c r="J22" s="923"/>
      <c r="K22" s="923"/>
      <c r="L22" s="923"/>
      <c r="M22" s="923"/>
      <c r="N22" s="923"/>
      <c r="O22" s="923"/>
      <c r="P22" s="923"/>
      <c r="Q22" s="923"/>
      <c r="R22" s="923"/>
      <c r="S22" s="923"/>
      <c r="T22" s="923"/>
      <c r="U22" s="923"/>
      <c r="V22" s="923"/>
    </row>
    <row r="23" spans="3:22">
      <c r="C23" s="926"/>
      <c r="D23" s="926"/>
      <c r="E23" s="926"/>
      <c r="F23" s="26"/>
      <c r="G23" s="923"/>
      <c r="H23" s="923"/>
      <c r="I23" s="923"/>
      <c r="J23" s="923"/>
      <c r="K23" s="923"/>
      <c r="L23" s="923"/>
      <c r="M23" s="923"/>
      <c r="N23" s="923"/>
      <c r="O23" s="923"/>
      <c r="P23" s="923"/>
      <c r="Q23" s="923"/>
      <c r="R23" s="923"/>
      <c r="S23" s="923"/>
      <c r="T23" s="923"/>
      <c r="U23" s="923"/>
      <c r="V23" s="923"/>
    </row>
    <row r="24" spans="3:22">
      <c r="C24" s="25"/>
      <c r="D24" s="25"/>
      <c r="E24" s="25"/>
      <c r="F24" s="25"/>
      <c r="G24" s="25"/>
      <c r="H24" s="25"/>
      <c r="I24" s="25"/>
      <c r="J24" s="25"/>
      <c r="K24" s="25"/>
      <c r="L24" s="25"/>
      <c r="M24" s="25"/>
      <c r="N24" s="25"/>
      <c r="O24" s="25"/>
      <c r="P24" s="25"/>
      <c r="Q24" s="25"/>
      <c r="R24" s="25"/>
      <c r="S24" s="25"/>
      <c r="T24" s="25"/>
      <c r="U24" s="25"/>
      <c r="V24" s="25"/>
    </row>
    <row r="26" spans="3:22">
      <c r="C26" s="927" t="s">
        <v>395</v>
      </c>
      <c r="D26" s="927"/>
      <c r="E26" s="927"/>
      <c r="F26" s="24"/>
      <c r="G26" s="928" t="str">
        <f>'01.入会申込書'!M52</f>
        <v>　</v>
      </c>
      <c r="H26" s="928"/>
      <c r="I26" s="928"/>
      <c r="J26" s="928"/>
      <c r="K26" s="928"/>
      <c r="L26" s="928"/>
      <c r="M26" s="928"/>
      <c r="N26" s="928"/>
      <c r="O26" s="928"/>
      <c r="P26" s="928"/>
      <c r="Q26" s="928"/>
      <c r="R26" s="928"/>
      <c r="S26" s="928"/>
      <c r="T26" s="928"/>
      <c r="U26" s="928"/>
      <c r="V26" s="928"/>
    </row>
    <row r="27" spans="3:22">
      <c r="C27" s="927" t="s">
        <v>396</v>
      </c>
      <c r="D27" s="927"/>
      <c r="E27" s="927"/>
      <c r="F27" s="24"/>
      <c r="G27" s="928"/>
      <c r="H27" s="928"/>
      <c r="I27" s="928"/>
      <c r="J27" s="928"/>
      <c r="K27" s="928"/>
      <c r="L27" s="928"/>
      <c r="M27" s="928"/>
      <c r="N27" s="928"/>
      <c r="O27" s="928"/>
      <c r="P27" s="928"/>
      <c r="Q27" s="928"/>
      <c r="R27" s="928"/>
      <c r="S27" s="928"/>
      <c r="T27" s="928"/>
      <c r="U27" s="928"/>
      <c r="V27" s="928"/>
    </row>
    <row r="28" spans="3:22">
      <c r="C28" s="113"/>
      <c r="D28" s="113"/>
      <c r="E28" s="113"/>
      <c r="F28" s="113"/>
      <c r="G28" s="111"/>
      <c r="H28" s="111"/>
      <c r="I28" s="111"/>
      <c r="J28" s="111"/>
      <c r="K28" s="111"/>
      <c r="L28" s="111"/>
      <c r="M28" s="25"/>
      <c r="N28" s="25"/>
      <c r="O28" s="25"/>
      <c r="P28" s="25"/>
      <c r="Q28" s="111"/>
      <c r="R28" s="25"/>
      <c r="S28" s="25"/>
      <c r="T28" s="111"/>
      <c r="U28" s="25"/>
      <c r="V28" s="25"/>
    </row>
    <row r="30" spans="3:22" ht="13.5" customHeight="1">
      <c r="C30" s="922" t="s">
        <v>397</v>
      </c>
      <c r="D30" s="922"/>
      <c r="E30" s="922"/>
      <c r="F30" s="112"/>
      <c r="G30" s="923">
        <f>'01.入会申込書'!M35</f>
        <v>0</v>
      </c>
      <c r="H30" s="923"/>
      <c r="I30" s="923"/>
      <c r="J30" s="923"/>
      <c r="K30" s="923"/>
      <c r="L30" s="923"/>
      <c r="M30" s="923"/>
      <c r="N30" s="923"/>
      <c r="O30" s="923"/>
      <c r="P30" s="923"/>
      <c r="Q30" s="923"/>
      <c r="R30" s="923"/>
      <c r="S30" s="923"/>
      <c r="T30" s="923"/>
      <c r="U30" s="923"/>
      <c r="V30" s="923"/>
    </row>
    <row r="31" spans="3:22">
      <c r="C31" s="922"/>
      <c r="D31" s="922"/>
      <c r="E31" s="922"/>
      <c r="F31" s="23"/>
      <c r="G31" s="923"/>
      <c r="H31" s="923"/>
      <c r="I31" s="923"/>
      <c r="J31" s="923"/>
      <c r="K31" s="923"/>
      <c r="L31" s="923"/>
      <c r="M31" s="923"/>
      <c r="N31" s="923"/>
      <c r="O31" s="923"/>
      <c r="P31" s="923"/>
      <c r="Q31" s="923"/>
      <c r="R31" s="923"/>
      <c r="S31" s="923"/>
      <c r="T31" s="923"/>
      <c r="U31" s="923"/>
      <c r="V31" s="923"/>
    </row>
    <row r="32" spans="3:22">
      <c r="C32" s="922"/>
      <c r="D32" s="922"/>
      <c r="E32" s="922"/>
      <c r="F32" s="23"/>
      <c r="G32" s="923"/>
      <c r="H32" s="923"/>
      <c r="I32" s="923"/>
      <c r="J32" s="923"/>
      <c r="K32" s="923"/>
      <c r="L32" s="923"/>
      <c r="M32" s="923"/>
      <c r="N32" s="923"/>
      <c r="O32" s="923"/>
      <c r="P32" s="923"/>
      <c r="Q32" s="923"/>
      <c r="R32" s="923"/>
      <c r="S32" s="923"/>
      <c r="T32" s="923"/>
      <c r="U32" s="923"/>
      <c r="V32" s="923"/>
    </row>
    <row r="33" spans="3:22">
      <c r="C33" s="924" t="s">
        <v>398</v>
      </c>
      <c r="D33" s="924"/>
      <c r="E33" s="924"/>
      <c r="F33" s="112"/>
      <c r="G33" s="925">
        <f>'01.入会申込書'!M39</f>
        <v>0</v>
      </c>
      <c r="H33" s="925"/>
      <c r="I33" s="925"/>
      <c r="J33" s="925"/>
      <c r="K33" s="925"/>
      <c r="L33" s="925"/>
      <c r="M33" s="925"/>
      <c r="N33" s="925"/>
      <c r="O33" s="925"/>
      <c r="P33" s="925"/>
      <c r="Q33" s="925"/>
      <c r="R33" s="925"/>
      <c r="S33" s="925"/>
      <c r="T33" s="925"/>
      <c r="U33" s="925"/>
      <c r="V33" s="925"/>
    </row>
    <row r="34" spans="3:22">
      <c r="C34" s="924"/>
      <c r="D34" s="924"/>
      <c r="E34" s="924"/>
      <c r="F34" s="112"/>
      <c r="G34" s="925"/>
      <c r="H34" s="925"/>
      <c r="I34" s="925"/>
      <c r="J34" s="925"/>
      <c r="K34" s="925"/>
      <c r="L34" s="925"/>
      <c r="M34" s="925"/>
      <c r="N34" s="925"/>
      <c r="O34" s="925"/>
      <c r="P34" s="925"/>
      <c r="Q34" s="925"/>
      <c r="R34" s="925"/>
      <c r="S34" s="925"/>
      <c r="T34" s="925"/>
      <c r="U34" s="925"/>
      <c r="V34" s="925"/>
    </row>
    <row r="35" spans="3:22">
      <c r="C35" s="111"/>
      <c r="D35" s="111"/>
      <c r="E35" s="111"/>
      <c r="F35" s="111"/>
      <c r="G35" s="111"/>
      <c r="H35" s="111"/>
      <c r="I35" s="111"/>
      <c r="J35" s="111"/>
      <c r="K35" s="111"/>
      <c r="L35" s="111"/>
      <c r="M35" s="111"/>
      <c r="N35" s="111"/>
      <c r="O35" s="111"/>
      <c r="P35" s="111"/>
      <c r="Q35" s="111"/>
      <c r="R35" s="111"/>
      <c r="S35" s="111"/>
      <c r="T35" s="111"/>
      <c r="U35" s="111"/>
      <c r="V35" s="111"/>
    </row>
  </sheetData>
  <mergeCells count="21">
    <mergeCell ref="B3:W6"/>
    <mergeCell ref="C9:V9"/>
    <mergeCell ref="D12:U12"/>
    <mergeCell ref="O15:P16"/>
    <mergeCell ref="Q15:Q16"/>
    <mergeCell ref="R15:R16"/>
    <mergeCell ref="S15:S16"/>
    <mergeCell ref="T15:T16"/>
    <mergeCell ref="U15:U16"/>
    <mergeCell ref="V15:V16"/>
    <mergeCell ref="C30:E32"/>
    <mergeCell ref="G30:V32"/>
    <mergeCell ref="C33:E34"/>
    <mergeCell ref="G33:V34"/>
    <mergeCell ref="C18:E19"/>
    <mergeCell ref="G18:V19"/>
    <mergeCell ref="C20:E23"/>
    <mergeCell ref="G20:V23"/>
    <mergeCell ref="C26:E26"/>
    <mergeCell ref="G26:V27"/>
    <mergeCell ref="C27:E27"/>
  </mergeCells>
  <phoneticPr fontId="55"/>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48BB7-E26D-45FF-B4B5-C7E74DE88069}">
  <sheetPr codeName="Sheet8"/>
  <dimension ref="A1:P74"/>
  <sheetViews>
    <sheetView showZeros="0" view="pageBreakPreview" topLeftCell="A40" zoomScale="160" zoomScaleNormal="100" zoomScaleSheetLayoutView="160" workbookViewId="0">
      <selection activeCell="L45" sqref="L45"/>
    </sheetView>
  </sheetViews>
  <sheetFormatPr defaultColWidth="9.75" defaultRowHeight="24" customHeight="1"/>
  <cols>
    <col min="1" max="12" width="7.5" style="145" customWidth="1"/>
    <col min="13" max="16384" width="9.75" style="145"/>
  </cols>
  <sheetData>
    <row r="1" spans="1:16" ht="27" customHeight="1">
      <c r="A1" s="931" t="s">
        <v>732</v>
      </c>
      <c r="B1" s="931"/>
      <c r="C1" s="931"/>
      <c r="D1" s="931"/>
      <c r="E1" s="931"/>
      <c r="F1" s="931"/>
      <c r="G1" s="931"/>
      <c r="H1" s="931"/>
      <c r="I1" s="931"/>
      <c r="J1" s="931"/>
      <c r="K1" s="931"/>
      <c r="L1" s="931"/>
      <c r="M1" s="144"/>
    </row>
    <row r="2" spans="1:16" ht="27" customHeight="1">
      <c r="A2" s="931"/>
      <c r="B2" s="931"/>
      <c r="C2" s="931"/>
      <c r="D2" s="931"/>
      <c r="E2" s="931"/>
      <c r="F2" s="931"/>
      <c r="G2" s="931"/>
      <c r="H2" s="931"/>
      <c r="I2" s="931"/>
      <c r="J2" s="931"/>
      <c r="K2" s="931"/>
      <c r="L2" s="931"/>
      <c r="M2" s="144"/>
    </row>
    <row r="3" spans="1:16" s="149" customFormat="1" ht="66" customHeight="1">
      <c r="A3" s="146"/>
      <c r="B3" s="146"/>
      <c r="C3" s="146"/>
      <c r="D3" s="146"/>
      <c r="E3" s="146"/>
      <c r="F3" s="147" t="s">
        <v>552</v>
      </c>
      <c r="G3" s="151">
        <f>'01.入会申込書'!AP25</f>
        <v>0</v>
      </c>
      <c r="H3" s="147" t="s">
        <v>553</v>
      </c>
      <c r="I3" s="151">
        <f>'01.入会申込書'!AT25</f>
        <v>0</v>
      </c>
      <c r="J3" s="147" t="s">
        <v>733</v>
      </c>
      <c r="K3" s="151">
        <f>'01.入会申込書'!AX25</f>
        <v>0</v>
      </c>
      <c r="L3" s="147" t="s">
        <v>554</v>
      </c>
      <c r="M3" s="148"/>
    </row>
    <row r="4" spans="1:16" s="50" customFormat="1" ht="13.5">
      <c r="A4" s="57"/>
      <c r="B4" s="347"/>
      <c r="C4" s="347"/>
      <c r="D4" s="347"/>
      <c r="E4" s="347"/>
      <c r="F4" s="347"/>
      <c r="G4" s="347"/>
      <c r="H4" s="347"/>
      <c r="I4" s="347"/>
      <c r="J4" s="347"/>
      <c r="K4" s="347"/>
      <c r="L4" s="347"/>
      <c r="M4" s="347"/>
      <c r="N4" s="347"/>
      <c r="O4" s="347"/>
      <c r="P4" s="347"/>
    </row>
    <row r="5" spans="1:16" s="50" customFormat="1" ht="20.100000000000001" customHeight="1">
      <c r="A5" s="326" t="s">
        <v>1026</v>
      </c>
      <c r="B5" s="326"/>
      <c r="C5" s="326"/>
      <c r="D5" s="326"/>
      <c r="E5" s="326"/>
      <c r="F5" s="326"/>
      <c r="G5" s="57"/>
      <c r="H5" s="347"/>
      <c r="I5" s="11"/>
      <c r="J5" s="347"/>
      <c r="K5" s="347"/>
      <c r="L5" s="347"/>
      <c r="N5" s="347"/>
      <c r="O5" s="347"/>
      <c r="P5" s="347"/>
    </row>
    <row r="6" spans="1:16" s="50" customFormat="1" ht="20.100000000000001" customHeight="1">
      <c r="A6" s="326" t="s">
        <v>1030</v>
      </c>
      <c r="B6" s="260"/>
      <c r="C6" s="260"/>
      <c r="D6" s="260"/>
      <c r="E6" s="260"/>
      <c r="F6" s="347"/>
      <c r="G6" s="347"/>
      <c r="H6" s="347"/>
      <c r="I6" s="11"/>
      <c r="J6" s="347"/>
      <c r="K6" s="347"/>
      <c r="L6" s="347"/>
      <c r="N6" s="347"/>
      <c r="O6" s="347"/>
      <c r="P6" s="347"/>
    </row>
    <row r="7" spans="1:16" s="50" customFormat="1" ht="20.100000000000001" customHeight="1">
      <c r="A7" s="326" t="s">
        <v>1031</v>
      </c>
      <c r="B7" s="260"/>
      <c r="C7" s="260"/>
      <c r="D7" s="260"/>
      <c r="E7" s="260"/>
      <c r="F7" s="347"/>
      <c r="G7" s="347"/>
      <c r="H7" s="347"/>
      <c r="I7" s="11"/>
      <c r="J7" s="347"/>
      <c r="K7" s="347"/>
      <c r="L7" s="347"/>
      <c r="N7" s="347"/>
      <c r="O7" s="347"/>
      <c r="P7" s="347"/>
    </row>
    <row r="8" spans="1:16" s="50" customFormat="1" ht="20.100000000000001" customHeight="1">
      <c r="A8" s="326" t="s">
        <v>1033</v>
      </c>
      <c r="B8" s="326"/>
      <c r="C8" s="326"/>
      <c r="D8" s="326"/>
      <c r="E8" s="326"/>
      <c r="F8" s="347"/>
      <c r="G8" s="347"/>
      <c r="H8" s="347"/>
      <c r="I8" s="11"/>
      <c r="J8" s="347"/>
      <c r="K8" s="347"/>
      <c r="L8" s="347"/>
      <c r="N8" s="347"/>
      <c r="O8" s="347"/>
      <c r="P8" s="347"/>
    </row>
    <row r="9" spans="1:16" s="50" customFormat="1" ht="13.5">
      <c r="A9" s="347"/>
      <c r="B9" s="347"/>
      <c r="C9" s="347"/>
      <c r="D9" s="347"/>
      <c r="E9" s="347"/>
      <c r="F9" s="347"/>
      <c r="G9" s="347"/>
      <c r="H9" s="347"/>
      <c r="I9" s="11"/>
      <c r="J9" s="347"/>
      <c r="K9" s="347"/>
      <c r="L9" s="347"/>
      <c r="N9" s="347"/>
      <c r="O9" s="347"/>
      <c r="P9" s="347"/>
    </row>
    <row r="10" spans="1:16" s="50" customFormat="1" ht="13.5">
      <c r="A10" s="347"/>
      <c r="B10" s="347"/>
      <c r="C10" s="347"/>
      <c r="D10" s="347"/>
      <c r="E10" s="347"/>
      <c r="F10" s="347"/>
      <c r="G10" s="347"/>
      <c r="H10" s="347"/>
      <c r="I10" s="11"/>
      <c r="J10" s="347"/>
      <c r="K10" s="347"/>
      <c r="L10" s="347"/>
      <c r="N10" s="347"/>
      <c r="O10" s="347"/>
      <c r="P10" s="347"/>
    </row>
    <row r="11" spans="1:16" s="50" customFormat="1" ht="30" customHeight="1">
      <c r="A11" s="347"/>
      <c r="B11" s="347"/>
      <c r="C11" s="347"/>
      <c r="D11" s="347"/>
      <c r="E11" s="347"/>
      <c r="F11" s="910" t="s">
        <v>1027</v>
      </c>
      <c r="G11" s="910"/>
      <c r="H11" s="910"/>
      <c r="I11" s="331"/>
      <c r="J11" s="331"/>
      <c r="K11" s="331"/>
      <c r="L11" s="347"/>
      <c r="N11" s="347"/>
      <c r="O11" s="347"/>
      <c r="P11" s="347"/>
    </row>
    <row r="12" spans="1:16" s="50" customFormat="1" ht="30" customHeight="1">
      <c r="A12" s="347"/>
      <c r="B12" s="347"/>
      <c r="C12" s="54"/>
      <c r="D12" s="54"/>
      <c r="E12" s="54"/>
      <c r="F12" s="936" t="s">
        <v>1028</v>
      </c>
      <c r="G12" s="936"/>
      <c r="H12" s="936"/>
      <c r="I12" s="331"/>
      <c r="J12" s="331"/>
      <c r="K12" s="331"/>
      <c r="L12" s="347"/>
      <c r="N12" s="54"/>
      <c r="O12" s="54"/>
      <c r="P12" s="54"/>
    </row>
    <row r="13" spans="1:16" s="50" customFormat="1" ht="30" customHeight="1">
      <c r="A13" s="347"/>
      <c r="B13" s="347"/>
      <c r="C13" s="347"/>
      <c r="D13" s="347"/>
      <c r="E13" s="347"/>
      <c r="F13" s="910" t="s">
        <v>1032</v>
      </c>
      <c r="G13" s="910"/>
      <c r="H13" s="910"/>
      <c r="I13" s="331"/>
      <c r="J13" s="331"/>
      <c r="K13" s="348" t="s">
        <v>1029</v>
      </c>
      <c r="L13" s="347"/>
      <c r="N13" s="347"/>
      <c r="O13" s="347"/>
      <c r="P13" s="347"/>
    </row>
    <row r="14" spans="1:16" s="149" customFormat="1" ht="24" customHeight="1">
      <c r="A14" s="932"/>
      <c r="B14" s="932"/>
      <c r="C14" s="932"/>
      <c r="D14" s="932"/>
      <c r="E14" s="932"/>
      <c r="F14" s="932"/>
      <c r="G14" s="932"/>
      <c r="H14" s="932"/>
      <c r="I14" s="932"/>
      <c r="J14" s="932"/>
      <c r="K14" s="932"/>
      <c r="L14" s="932"/>
    </row>
    <row r="15" spans="1:16" s="346" customFormat="1" ht="60" customHeight="1">
      <c r="A15" s="937" t="s">
        <v>1020</v>
      </c>
      <c r="B15" s="937"/>
      <c r="C15" s="937"/>
      <c r="D15" s="937"/>
      <c r="E15" s="937"/>
      <c r="F15" s="937"/>
      <c r="G15" s="937"/>
      <c r="H15" s="937"/>
      <c r="I15" s="937"/>
      <c r="J15" s="937"/>
      <c r="K15" s="937"/>
      <c r="L15" s="937"/>
    </row>
    <row r="16" spans="1:16" s="149" customFormat="1" ht="6" customHeight="1">
      <c r="A16" s="150"/>
      <c r="B16" s="150"/>
      <c r="C16" s="150"/>
      <c r="D16" s="150"/>
      <c r="E16" s="150"/>
      <c r="F16" s="150"/>
      <c r="G16" s="150"/>
      <c r="H16" s="150"/>
      <c r="I16" s="150"/>
      <c r="J16" s="150"/>
      <c r="K16" s="150"/>
      <c r="L16" s="150"/>
    </row>
    <row r="17" spans="1:16" s="149" customFormat="1" ht="26.25" customHeight="1">
      <c r="A17" s="932" t="s">
        <v>734</v>
      </c>
      <c r="B17" s="932"/>
      <c r="C17" s="932"/>
      <c r="D17" s="932"/>
      <c r="E17" s="932"/>
      <c r="F17" s="932"/>
      <c r="G17" s="932"/>
      <c r="H17" s="932"/>
      <c r="I17" s="932"/>
      <c r="J17" s="932"/>
      <c r="K17" s="932"/>
      <c r="L17" s="932"/>
    </row>
    <row r="18" spans="1:16" s="50" customFormat="1" ht="8.4499999999999993" customHeight="1">
      <c r="A18" s="327"/>
      <c r="B18" s="328"/>
      <c r="C18" s="328"/>
      <c r="D18" s="328"/>
      <c r="E18" s="328"/>
      <c r="F18" s="328"/>
      <c r="G18" s="328"/>
      <c r="H18" s="328"/>
      <c r="I18" s="328"/>
      <c r="J18" s="328"/>
      <c r="K18" s="328"/>
      <c r="L18" s="328"/>
      <c r="N18" s="329"/>
      <c r="O18" s="329"/>
      <c r="P18" s="329"/>
    </row>
    <row r="19" spans="1:16" s="331" customFormat="1" ht="19.7" customHeight="1">
      <c r="A19" s="330" t="s">
        <v>1012</v>
      </c>
      <c r="B19" s="330"/>
      <c r="C19" s="330"/>
      <c r="D19" s="330"/>
      <c r="E19" s="330"/>
      <c r="F19" s="330"/>
      <c r="G19" s="330"/>
      <c r="H19" s="330"/>
      <c r="I19" s="330"/>
      <c r="J19" s="330"/>
      <c r="K19" s="330"/>
      <c r="L19" s="330"/>
      <c r="N19" s="332"/>
      <c r="O19" s="332"/>
      <c r="P19" s="332"/>
    </row>
    <row r="20" spans="1:16" s="331" customFormat="1" ht="8.4499999999999993" customHeight="1">
      <c r="A20" s="333"/>
      <c r="B20" s="326"/>
      <c r="C20" s="326"/>
      <c r="D20" s="326"/>
      <c r="E20" s="326"/>
      <c r="F20" s="326"/>
      <c r="G20" s="326"/>
      <c r="H20" s="326"/>
      <c r="I20" s="326"/>
      <c r="J20" s="326"/>
      <c r="K20" s="326"/>
      <c r="L20" s="326"/>
      <c r="M20" s="326"/>
      <c r="N20" s="332"/>
      <c r="O20" s="332"/>
      <c r="P20" s="332"/>
    </row>
    <row r="21" spans="1:16" s="331" customFormat="1" ht="19.7" customHeight="1">
      <c r="A21" s="334" t="s">
        <v>1013</v>
      </c>
      <c r="B21" s="334"/>
      <c r="C21" s="334"/>
      <c r="D21" s="334"/>
      <c r="E21" s="334"/>
      <c r="F21" s="334"/>
      <c r="G21" s="334"/>
      <c r="H21" s="334"/>
      <c r="I21" s="334"/>
      <c r="J21" s="334"/>
      <c r="K21" s="334"/>
      <c r="L21" s="334"/>
      <c r="N21" s="332"/>
      <c r="O21" s="332"/>
      <c r="P21" s="332"/>
    </row>
    <row r="22" spans="1:16" s="331" customFormat="1" ht="8.4499999999999993" customHeight="1">
      <c r="A22" s="335"/>
      <c r="B22" s="324"/>
      <c r="C22" s="324"/>
      <c r="D22" s="324"/>
      <c r="E22" s="324"/>
      <c r="F22" s="324"/>
      <c r="G22" s="324"/>
      <c r="H22" s="324"/>
      <c r="I22" s="324"/>
      <c r="J22" s="324"/>
      <c r="K22" s="324"/>
      <c r="L22" s="324"/>
      <c r="N22" s="332"/>
      <c r="O22" s="332"/>
      <c r="P22" s="332"/>
    </row>
    <row r="23" spans="1:16" s="331" customFormat="1" ht="19.7" customHeight="1">
      <c r="A23" s="935" t="s">
        <v>1014</v>
      </c>
      <c r="B23" s="935"/>
      <c r="C23" s="935"/>
      <c r="D23" s="935"/>
      <c r="E23" s="935"/>
      <c r="F23" s="935"/>
      <c r="G23" s="935"/>
      <c r="H23" s="935"/>
      <c r="I23" s="935"/>
      <c r="J23" s="935"/>
      <c r="K23" s="935"/>
      <c r="L23" s="330"/>
      <c r="N23" s="336"/>
      <c r="O23" s="336"/>
      <c r="P23" s="336"/>
    </row>
    <row r="24" spans="1:16" s="331" customFormat="1" ht="8.4499999999999993" customHeight="1">
      <c r="A24" s="337"/>
      <c r="B24" s="330"/>
      <c r="C24" s="330"/>
      <c r="D24" s="330"/>
      <c r="E24" s="330"/>
      <c r="F24" s="330"/>
      <c r="G24" s="330"/>
      <c r="H24" s="330"/>
      <c r="I24" s="330"/>
      <c r="J24" s="330"/>
      <c r="K24" s="330"/>
      <c r="L24" s="330"/>
      <c r="N24" s="336"/>
      <c r="O24" s="336"/>
      <c r="P24" s="336"/>
    </row>
    <row r="25" spans="1:16" s="331" customFormat="1" ht="35.1" customHeight="1">
      <c r="A25" s="933" t="s">
        <v>1021</v>
      </c>
      <c r="B25" s="933"/>
      <c r="C25" s="933"/>
      <c r="D25" s="933"/>
      <c r="E25" s="933"/>
      <c r="F25" s="933"/>
      <c r="G25" s="933"/>
      <c r="H25" s="933"/>
      <c r="I25" s="933"/>
      <c r="J25" s="933"/>
      <c r="K25" s="933"/>
      <c r="L25" s="933"/>
      <c r="N25" s="336"/>
      <c r="O25" s="336"/>
      <c r="P25" s="336"/>
    </row>
    <row r="26" spans="1:16" s="331" customFormat="1" ht="8.4499999999999993" customHeight="1">
      <c r="A26" s="337"/>
      <c r="B26" s="330"/>
      <c r="C26" s="330"/>
      <c r="D26" s="330"/>
      <c r="E26" s="330"/>
      <c r="F26" s="330"/>
      <c r="G26" s="330"/>
      <c r="H26" s="330"/>
      <c r="I26" s="330"/>
      <c r="J26" s="330"/>
      <c r="K26" s="330"/>
      <c r="L26" s="330"/>
      <c r="N26" s="336"/>
      <c r="O26" s="336"/>
      <c r="P26" s="336"/>
    </row>
    <row r="27" spans="1:16" s="331" customFormat="1" ht="35.1" customHeight="1">
      <c r="A27" s="933" t="s">
        <v>1023</v>
      </c>
      <c r="B27" s="933"/>
      <c r="C27" s="933"/>
      <c r="D27" s="933"/>
      <c r="E27" s="933"/>
      <c r="F27" s="933"/>
      <c r="G27" s="933"/>
      <c r="H27" s="933"/>
      <c r="I27" s="933"/>
      <c r="J27" s="933"/>
      <c r="K27" s="933"/>
      <c r="L27" s="933"/>
      <c r="N27" s="338"/>
      <c r="O27" s="338"/>
      <c r="P27" s="338"/>
    </row>
    <row r="28" spans="1:16" s="331" customFormat="1" ht="8.4499999999999993" customHeight="1">
      <c r="A28" s="337"/>
      <c r="B28" s="330"/>
      <c r="C28" s="330"/>
      <c r="D28" s="330"/>
      <c r="E28" s="330"/>
      <c r="F28" s="330"/>
      <c r="G28" s="330"/>
      <c r="H28" s="330"/>
      <c r="I28" s="330"/>
      <c r="J28" s="330"/>
      <c r="K28" s="330"/>
      <c r="L28" s="330"/>
      <c r="N28" s="326"/>
      <c r="O28" s="326"/>
      <c r="P28" s="326"/>
    </row>
    <row r="29" spans="1:16" s="331" customFormat="1" ht="19.7" customHeight="1">
      <c r="A29" s="334" t="s">
        <v>1015</v>
      </c>
      <c r="B29" s="334"/>
      <c r="C29" s="334"/>
      <c r="D29" s="334"/>
      <c r="E29" s="334"/>
      <c r="F29" s="334"/>
      <c r="G29" s="334"/>
      <c r="H29" s="334"/>
      <c r="I29" s="334"/>
      <c r="J29" s="334"/>
      <c r="K29" s="334"/>
      <c r="L29" s="330"/>
    </row>
    <row r="30" spans="1:16" s="331" customFormat="1" ht="8.4499999999999993" customHeight="1">
      <c r="A30" s="337"/>
      <c r="B30" s="330"/>
      <c r="C30" s="330"/>
      <c r="D30" s="330"/>
      <c r="E30" s="330"/>
      <c r="F30" s="330"/>
      <c r="G30" s="330"/>
      <c r="H30" s="330"/>
      <c r="I30" s="330"/>
      <c r="J30" s="330"/>
      <c r="K30" s="330"/>
      <c r="L30" s="330"/>
    </row>
    <row r="31" spans="1:16" s="331" customFormat="1" ht="35.1" customHeight="1">
      <c r="A31" s="933" t="s">
        <v>1024</v>
      </c>
      <c r="B31" s="933"/>
      <c r="C31" s="933"/>
      <c r="D31" s="933"/>
      <c r="E31" s="933"/>
      <c r="F31" s="933"/>
      <c r="G31" s="933"/>
      <c r="H31" s="933"/>
      <c r="I31" s="933"/>
      <c r="J31" s="933"/>
      <c r="K31" s="933"/>
      <c r="L31" s="933"/>
    </row>
    <row r="32" spans="1:16" s="331" customFormat="1" ht="8.4499999999999993" customHeight="1">
      <c r="A32" s="337"/>
      <c r="B32" s="330"/>
      <c r="C32" s="330"/>
      <c r="D32" s="330"/>
      <c r="E32" s="330"/>
      <c r="F32" s="330"/>
      <c r="G32" s="330"/>
      <c r="H32" s="330"/>
      <c r="I32" s="330"/>
      <c r="J32" s="330"/>
      <c r="K32" s="330"/>
      <c r="L32" s="330"/>
    </row>
    <row r="33" spans="1:15" s="331" customFormat="1" ht="19.7" customHeight="1">
      <c r="A33" s="935" t="s">
        <v>1016</v>
      </c>
      <c r="B33" s="935"/>
      <c r="C33" s="935"/>
      <c r="D33" s="935"/>
      <c r="E33" s="935"/>
      <c r="F33" s="935"/>
      <c r="G33" s="935"/>
      <c r="H33" s="935"/>
      <c r="I33" s="935"/>
      <c r="J33" s="935"/>
      <c r="K33" s="935"/>
      <c r="L33" s="330"/>
    </row>
    <row r="34" spans="1:15" s="331" customFormat="1" ht="8.4499999999999993" customHeight="1">
      <c r="A34" s="337"/>
      <c r="B34" s="330"/>
      <c r="C34" s="330"/>
      <c r="D34" s="330"/>
      <c r="E34" s="330"/>
      <c r="F34" s="330"/>
      <c r="G34" s="330"/>
      <c r="H34" s="330"/>
      <c r="I34" s="330"/>
      <c r="J34" s="330"/>
      <c r="K34" s="330"/>
      <c r="L34" s="330"/>
    </row>
    <row r="35" spans="1:15" s="331" customFormat="1" ht="35.1" customHeight="1">
      <c r="A35" s="933" t="s">
        <v>1025</v>
      </c>
      <c r="B35" s="933"/>
      <c r="C35" s="933"/>
      <c r="D35" s="933"/>
      <c r="E35" s="933"/>
      <c r="F35" s="933"/>
      <c r="G35" s="933"/>
      <c r="H35" s="933"/>
      <c r="I35" s="933"/>
      <c r="J35" s="933"/>
      <c r="K35" s="933"/>
      <c r="L35" s="933"/>
    </row>
    <row r="36" spans="1:15" s="331" customFormat="1" ht="8.4499999999999993" customHeight="1">
      <c r="A36" s="333"/>
      <c r="B36" s="326"/>
      <c r="C36" s="326"/>
      <c r="D36" s="326"/>
      <c r="E36" s="326"/>
      <c r="F36" s="326"/>
      <c r="G36" s="326"/>
      <c r="H36" s="326"/>
      <c r="I36" s="326"/>
      <c r="J36" s="326"/>
      <c r="K36" s="326"/>
      <c r="L36" s="326"/>
    </row>
    <row r="37" spans="1:15" s="331" customFormat="1" ht="19.7" customHeight="1">
      <c r="A37" s="700" t="s">
        <v>1017</v>
      </c>
      <c r="B37" s="700"/>
      <c r="C37" s="700"/>
      <c r="D37" s="700"/>
      <c r="E37" s="700"/>
      <c r="F37" s="700"/>
      <c r="G37" s="700"/>
      <c r="H37" s="700"/>
      <c r="I37" s="700"/>
      <c r="J37" s="700"/>
      <c r="K37" s="700"/>
      <c r="L37" s="339"/>
    </row>
    <row r="38" spans="1:15" s="331" customFormat="1" ht="8.4499999999999993" customHeight="1">
      <c r="A38" s="333"/>
      <c r="B38" s="326"/>
      <c r="C38" s="326"/>
      <c r="D38" s="326"/>
      <c r="E38" s="326"/>
      <c r="F38" s="326"/>
      <c r="G38" s="326"/>
      <c r="H38" s="326"/>
      <c r="I38" s="326"/>
      <c r="J38" s="339"/>
      <c r="K38" s="339"/>
      <c r="L38" s="339"/>
    </row>
    <row r="39" spans="1:15" s="331" customFormat="1" ht="19.7" customHeight="1">
      <c r="A39" s="700" t="s">
        <v>1018</v>
      </c>
      <c r="B39" s="700"/>
      <c r="C39" s="700"/>
      <c r="D39" s="700"/>
      <c r="E39" s="700"/>
      <c r="F39" s="700"/>
      <c r="G39" s="700"/>
      <c r="H39" s="700"/>
      <c r="I39" s="700"/>
      <c r="J39" s="700"/>
      <c r="K39" s="700"/>
      <c r="L39" s="325"/>
    </row>
    <row r="40" spans="1:15" s="331" customFormat="1" ht="8.4499999999999993" customHeight="1">
      <c r="B40" s="330"/>
      <c r="C40" s="340"/>
      <c r="D40" s="340"/>
      <c r="E40" s="340"/>
      <c r="F40" s="340"/>
      <c r="G40" s="332"/>
      <c r="H40" s="341"/>
      <c r="I40" s="341"/>
      <c r="J40" s="341"/>
      <c r="K40" s="341"/>
      <c r="L40" s="341"/>
      <c r="N40" s="342"/>
      <c r="O40" s="342"/>
    </row>
    <row r="41" spans="1:15" s="331" customFormat="1" ht="35.1" customHeight="1">
      <c r="A41" s="933" t="s">
        <v>1022</v>
      </c>
      <c r="B41" s="933"/>
      <c r="C41" s="933"/>
      <c r="D41" s="933"/>
      <c r="E41" s="933"/>
      <c r="F41" s="933"/>
      <c r="G41" s="933"/>
      <c r="H41" s="933"/>
      <c r="I41" s="933"/>
      <c r="J41" s="933"/>
      <c r="K41" s="933"/>
      <c r="L41" s="933"/>
    </row>
    <row r="42" spans="1:15" s="331" customFormat="1" ht="8.4499999999999993" customHeight="1">
      <c r="B42" s="326"/>
      <c r="C42" s="326"/>
      <c r="D42" s="324"/>
      <c r="E42" s="324"/>
      <c r="F42" s="324"/>
      <c r="G42" s="330"/>
      <c r="H42" s="330"/>
      <c r="I42" s="330"/>
      <c r="J42" s="330"/>
    </row>
    <row r="43" spans="1:15" s="331" customFormat="1" ht="19.7" customHeight="1">
      <c r="A43" s="343" t="s">
        <v>1019</v>
      </c>
      <c r="B43" s="343"/>
      <c r="C43" s="343"/>
      <c r="D43" s="343"/>
      <c r="E43" s="343"/>
      <c r="F43" s="343"/>
      <c r="G43" s="343"/>
      <c r="H43" s="343"/>
      <c r="I43" s="343"/>
      <c r="J43" s="343"/>
      <c r="K43" s="343"/>
    </row>
    <row r="44" spans="1:15" s="331" customFormat="1" ht="8.4499999999999993" customHeight="1">
      <c r="B44" s="326"/>
      <c r="C44" s="326"/>
      <c r="D44" s="344"/>
      <c r="E44" s="344"/>
      <c r="F44" s="344"/>
      <c r="G44" s="344"/>
      <c r="H44" s="344"/>
      <c r="I44" s="344"/>
      <c r="J44" s="344"/>
      <c r="K44" s="344"/>
      <c r="L44" s="345"/>
    </row>
    <row r="45" spans="1:15" s="331" customFormat="1" ht="19.7" customHeight="1">
      <c r="B45" s="326"/>
      <c r="C45" s="326"/>
      <c r="D45" s="344"/>
      <c r="E45" s="344"/>
      <c r="F45" s="344"/>
      <c r="G45" s="344"/>
      <c r="H45" s="344"/>
      <c r="J45" s="349"/>
      <c r="K45" s="349"/>
      <c r="L45" s="349" t="s">
        <v>1034</v>
      </c>
    </row>
    <row r="46" spans="1:15" s="331" customFormat="1" ht="19.7" customHeight="1">
      <c r="B46" s="324"/>
      <c r="C46" s="324"/>
      <c r="D46" s="324"/>
      <c r="E46" s="324"/>
      <c r="F46" s="324"/>
      <c r="G46" s="330"/>
      <c r="H46" s="330"/>
      <c r="I46" s="330"/>
      <c r="J46" s="330"/>
    </row>
    <row r="47" spans="1:15" s="149" customFormat="1" ht="9" customHeight="1">
      <c r="A47" s="934"/>
      <c r="B47" s="934"/>
      <c r="C47" s="934"/>
      <c r="D47" s="934"/>
      <c r="E47" s="934"/>
      <c r="F47" s="934"/>
      <c r="G47" s="934"/>
      <c r="H47" s="934"/>
      <c r="I47" s="934"/>
      <c r="J47" s="934"/>
      <c r="K47" s="934"/>
      <c r="L47" s="934"/>
    </row>
    <row r="48" spans="1:15" s="149" customFormat="1" ht="24" customHeight="1"/>
    <row r="49" s="149" customFormat="1" ht="24" customHeight="1"/>
    <row r="50" s="149" customFormat="1" ht="24" customHeight="1"/>
    <row r="51" s="149" customFormat="1" ht="24" customHeight="1"/>
    <row r="52" s="149" customFormat="1" ht="24" customHeight="1"/>
    <row r="53" s="149" customFormat="1" ht="24" customHeight="1"/>
    <row r="54" s="149" customFormat="1" ht="24" customHeight="1"/>
    <row r="55" s="149" customFormat="1" ht="24" customHeight="1"/>
    <row r="56" s="149" customFormat="1" ht="24" customHeight="1"/>
    <row r="57" s="149" customFormat="1" ht="24" customHeight="1"/>
    <row r="58" s="149" customFormat="1" ht="24" customHeight="1"/>
    <row r="59" s="149" customFormat="1" ht="24" customHeight="1"/>
    <row r="60" s="149" customFormat="1" ht="24" customHeight="1"/>
    <row r="61" s="149" customFormat="1" ht="24" customHeight="1"/>
    <row r="62" s="149" customFormat="1" ht="24" customHeight="1"/>
    <row r="63" s="149" customFormat="1" ht="24" customHeight="1"/>
    <row r="64" s="149" customFormat="1" ht="24" customHeight="1"/>
    <row r="65" spans="1:12" s="149" customFormat="1" ht="24" customHeight="1"/>
    <row r="66" spans="1:12" s="149" customFormat="1" ht="24" customHeight="1"/>
    <row r="67" spans="1:12" s="149" customFormat="1" ht="24" customHeight="1"/>
    <row r="68" spans="1:12" s="149" customFormat="1" ht="24" customHeight="1"/>
    <row r="69" spans="1:12" s="149" customFormat="1" ht="24" customHeight="1"/>
    <row r="70" spans="1:12" s="149" customFormat="1" ht="24" customHeight="1"/>
    <row r="71" spans="1:12" s="149" customFormat="1" ht="24" customHeight="1"/>
    <row r="72" spans="1:12" s="149" customFormat="1" ht="24" customHeight="1"/>
    <row r="73" spans="1:12" s="149" customFormat="1" ht="24" customHeight="1"/>
    <row r="74" spans="1:12" s="149" customFormat="1" ht="24" customHeight="1">
      <c r="A74" s="145"/>
      <c r="B74" s="145"/>
      <c r="C74" s="145"/>
      <c r="D74" s="145"/>
      <c r="E74" s="145"/>
      <c r="F74" s="145"/>
      <c r="G74" s="145"/>
      <c r="H74" s="145"/>
      <c r="I74" s="145"/>
      <c r="J74" s="145"/>
      <c r="K74" s="145"/>
      <c r="L74" s="145"/>
    </row>
  </sheetData>
  <mergeCells count="18">
    <mergeCell ref="A47:L47"/>
    <mergeCell ref="A23:K23"/>
    <mergeCell ref="A25:L25"/>
    <mergeCell ref="F11:H11"/>
    <mergeCell ref="F12:H12"/>
    <mergeCell ref="F13:H13"/>
    <mergeCell ref="A15:L15"/>
    <mergeCell ref="A35:L35"/>
    <mergeCell ref="A41:L41"/>
    <mergeCell ref="A33:K33"/>
    <mergeCell ref="A37:K37"/>
    <mergeCell ref="A39:K39"/>
    <mergeCell ref="A1:L2"/>
    <mergeCell ref="A14:D14"/>
    <mergeCell ref="E14:L14"/>
    <mergeCell ref="A27:L27"/>
    <mergeCell ref="A31:L31"/>
    <mergeCell ref="A17:L17"/>
  </mergeCells>
  <phoneticPr fontId="55"/>
  <conditionalFormatting sqref="P12">
    <cfRule type="cellIs" dxfId="1" priority="1" operator="between">
      <formula>43586</formula>
      <formula>43830</formula>
    </cfRule>
  </conditionalFormatting>
  <printOptions horizontalCentered="1" verticalCentered="1"/>
  <pageMargins left="0.19685039370078741" right="0.19685039370078741" top="0.39370078740157483" bottom="0.19685039370078741" header="0.51181102362204722" footer="0.51181102362204722"/>
  <pageSetup paperSize="9" scale="94" orientation="portrait" blackAndWhite="1" r:id="rId1"/>
  <headerFooter alignWithMargins="0"/>
  <rowBreaks count="1" manualBreakCount="1">
    <brk id="46"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E10A10084F50E468B0276518B483947" ma:contentTypeVersion="12" ma:contentTypeDescription="新しいドキュメントを作成します。" ma:contentTypeScope="" ma:versionID="49722f06203b4d24f9399c729751ce99">
  <xsd:schema xmlns:xsd="http://www.w3.org/2001/XMLSchema" xmlns:xs="http://www.w3.org/2001/XMLSchema" xmlns:p="http://schemas.microsoft.com/office/2006/metadata/properties" xmlns:ns2="c8224e7c-f8a7-4425-a6bb-0d3e4f2f9608" xmlns:ns3="2c845128-c09c-4cea-80a4-08a07a0b4db0" targetNamespace="http://schemas.microsoft.com/office/2006/metadata/properties" ma:root="true" ma:fieldsID="1c32eddf93643898a8883c81b6a79ec3" ns2:_="" ns3:_="">
    <xsd:import namespace="c8224e7c-f8a7-4425-a6bb-0d3e4f2f9608"/>
    <xsd:import namespace="2c845128-c09c-4cea-80a4-08a07a0b4db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224e7c-f8a7-4425-a6bb-0d3e4f2f9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e98465fa-2ca5-4713-aac4-93e31d36a32c"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845128-c09c-4cea-80a4-08a07a0b4db0"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8224e7c-f8a7-4425-a6bb-0d3e4f2f960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C978747-64C5-4795-8FDD-64B4F111E7B7}">
  <ds:schemaRefs>
    <ds:schemaRef ds:uri="http://schemas.microsoft.com/sharepoint/v3/contenttype/forms"/>
  </ds:schemaRefs>
</ds:datastoreItem>
</file>

<file path=customXml/itemProps2.xml><?xml version="1.0" encoding="utf-8"?>
<ds:datastoreItem xmlns:ds="http://schemas.openxmlformats.org/officeDocument/2006/customXml" ds:itemID="{AE016EA4-3ED4-417F-A7A4-B0EFBC64E3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224e7c-f8a7-4425-a6bb-0d3e4f2f9608"/>
    <ds:schemaRef ds:uri="2c845128-c09c-4cea-80a4-08a07a0b4d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F7DF2B-DA5F-4EC7-B06E-03FFE09F46AB}">
  <ds:schemaRefs>
    <ds:schemaRef ds:uri="http://purl.org/dc/terms/"/>
    <ds:schemaRef ds:uri="c8224e7c-f8a7-4425-a6bb-0d3e4f2f9608"/>
    <ds:schemaRef ds:uri="http://purl.org/dc/dcmitype/"/>
    <ds:schemaRef ds:uri="2c845128-c09c-4cea-80a4-08a07a0b4db0"/>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52</vt:i4>
      </vt:variant>
    </vt:vector>
  </HeadingPairs>
  <TitlesOfParts>
    <vt:vector size="74" baseType="lpstr">
      <vt:lpstr>目次</vt:lpstr>
      <vt:lpstr>01.入会申込書</vt:lpstr>
      <vt:lpstr>02.弁済業務保証金分担金納付書</vt:lpstr>
      <vt:lpstr>03.TRA入会申込書</vt:lpstr>
      <vt:lpstr>04.個人情報（全日）</vt:lpstr>
      <vt:lpstr>05.個人情報（保証）</vt:lpstr>
      <vt:lpstr>06.個人情報（TRA）</vt:lpstr>
      <vt:lpstr>07.全日本不動産政治連盟入会申込書</vt:lpstr>
      <vt:lpstr>08.誓約書</vt:lpstr>
      <vt:lpstr>09.確約書</vt:lpstr>
      <vt:lpstr>10.連帯保証人届出書</vt:lpstr>
      <vt:lpstr>11.代表者届</vt:lpstr>
      <vt:lpstr>12.専任宅地建物取引士届</vt:lpstr>
      <vt:lpstr>13.会員台帳（写真貼付）</vt:lpstr>
      <vt:lpstr>14.従業者名簿</vt:lpstr>
      <vt:lpstr>15.従業者調書（写真貼付）</vt:lpstr>
      <vt:lpstr>16.会員実態調査表</vt:lpstr>
      <vt:lpstr>17.岐阜県本部だよりについて</vt:lpstr>
      <vt:lpstr>18.アンケート・紹介者</vt:lpstr>
      <vt:lpstr>base</vt:lpstr>
      <vt:lpstr>daisei</vt:lpstr>
      <vt:lpstr>sentori</vt:lpstr>
      <vt:lpstr>branch_count</vt:lpstr>
      <vt:lpstr>capital</vt:lpstr>
      <vt:lpstr>daisei</vt:lpstr>
      <vt:lpstr>deposit_type</vt:lpstr>
      <vt:lpstr>email1</vt:lpstr>
      <vt:lpstr>email2</vt:lpstr>
      <vt:lpstr>gyosei_date</vt:lpstr>
      <vt:lpstr>hojin_kojin_type</vt:lpstr>
      <vt:lpstr>hojin_open_date</vt:lpstr>
      <vt:lpstr>industry</vt:lpstr>
      <vt:lpstr>input_date</vt:lpstr>
      <vt:lpstr>jug_count</vt:lpstr>
      <vt:lpstr>kojin_open_date</vt:lpstr>
      <vt:lpstr>license_app_date</vt:lpstr>
      <vt:lpstr>license_count</vt:lpstr>
      <vt:lpstr>license_date</vt:lpstr>
      <vt:lpstr>license_from</vt:lpstr>
      <vt:lpstr>license_nm</vt:lpstr>
      <vt:lpstr>license_no</vt:lpstr>
      <vt:lpstr>license_notice_flg</vt:lpstr>
      <vt:lpstr>license_receipt_no</vt:lpstr>
      <vt:lpstr>license_to</vt:lpstr>
      <vt:lpstr>minute_walk</vt:lpstr>
      <vt:lpstr>'01.入会申込書'!Print_Area</vt:lpstr>
      <vt:lpstr>'02.弁済業務保証金分担金納付書'!Print_Area</vt:lpstr>
      <vt:lpstr>'04.個人情報（全日）'!Print_Area</vt:lpstr>
      <vt:lpstr>'06.個人情報（TRA）'!Print_Area</vt:lpstr>
      <vt:lpstr>'07.全日本不動産政治連盟入会申込書'!Print_Area</vt:lpstr>
      <vt:lpstr>'08.誓約書'!Print_Area</vt:lpstr>
      <vt:lpstr>'09.確約書'!Print_Area</vt:lpstr>
      <vt:lpstr>'10.連帯保証人届出書'!Print_Area</vt:lpstr>
      <vt:lpstr>'11.代表者届'!Print_Area</vt:lpstr>
      <vt:lpstr>'12.専任宅地建物取引士届'!Print_Area</vt:lpstr>
      <vt:lpstr>'13.会員台帳（写真貼付）'!Print_Area</vt:lpstr>
      <vt:lpstr>'14.従業者名簿'!Print_Area</vt:lpstr>
      <vt:lpstr>railway</vt:lpstr>
      <vt:lpstr>seirei_type</vt:lpstr>
      <vt:lpstr>sentori</vt:lpstr>
      <vt:lpstr>sentori_type</vt:lpstr>
      <vt:lpstr>shogo_kn</vt:lpstr>
      <vt:lpstr>shogo_nm</vt:lpstr>
      <vt:lpstr>station</vt:lpstr>
      <vt:lpstr>szt_bnt</vt:lpstr>
      <vt:lpstr>szt_cs</vt:lpstr>
      <vt:lpstr>szt_fax</vt:lpstr>
      <vt:lpstr>szt_skg</vt:lpstr>
      <vt:lpstr>szt_tat</vt:lpstr>
      <vt:lpstr>szt_tdfk</vt:lpstr>
      <vt:lpstr>szt_tel</vt:lpstr>
      <vt:lpstr>szt_zip</vt:lpstr>
      <vt:lpstr>tra_notice1</vt:lpstr>
      <vt:lpstr>tra_notice2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全日岐阜</dc:creator>
  <cp:keywords/>
  <dc:description/>
  <cp:lastModifiedBy>岐阜 全日</cp:lastModifiedBy>
  <cp:revision/>
  <cp:lastPrinted>2025-09-04T07:08:41Z</cp:lastPrinted>
  <dcterms:created xsi:type="dcterms:W3CDTF">2013-02-13T08:59:26Z</dcterms:created>
  <dcterms:modified xsi:type="dcterms:W3CDTF">2026-04-01T03:49:28Z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0x0101000E10A10084F50E468B0276518B483947</vt:lpwstr>
  </property>
  <property fmtid="{D5CDD505-2E9C-101B-9397-08002B2CF9AE}" pid="3" name="MediaServiceImageTags">
    <vt:lpwstr/>
  </property>
</Properties>
</file>